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Ispoln_god" sheetId="1" r:id="rId1"/>
  </sheets>
  <definedNames>
    <definedName name="_xlnm.Print_Titles" localSheetId="0">'Ispoln_god'!$11:$12</definedName>
  </definedNames>
  <calcPr fullCalcOnLoad="1"/>
</workbook>
</file>

<file path=xl/sharedStrings.xml><?xml version="1.0" encoding="utf-8"?>
<sst xmlns="http://schemas.openxmlformats.org/spreadsheetml/2006/main" count="60" uniqueCount="56">
  <si>
    <t xml:space="preserve">Р П </t>
  </si>
  <si>
    <t>Наименование</t>
  </si>
  <si>
    <t>Бюджетная роспись расходов</t>
  </si>
  <si>
    <t>Годовая</t>
  </si>
  <si>
    <t>За отчетн. период с измен.</t>
  </si>
  <si>
    <t>Лимит бюджет. обязательств за отчетн.период</t>
  </si>
  <si>
    <t>утвержденный</t>
  </si>
  <si>
    <t>с изменениями</t>
  </si>
  <si>
    <t>Объем финансирования</t>
  </si>
  <si>
    <t>Всего</t>
  </si>
  <si>
    <t>в том числе</t>
  </si>
  <si>
    <t>% по отношению</t>
  </si>
  <si>
    <t>Остаток средств на ЛС ПБС</t>
  </si>
  <si>
    <t xml:space="preserve">01 04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</si>
  <si>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</si>
  <si>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04 12 </t>
  </si>
  <si>
    <t>Другие вопросы в области национальной экономики</t>
  </si>
  <si>
    <t>Культура</t>
  </si>
  <si>
    <t>Приложение №</t>
  </si>
  <si>
    <t>(в рублях)</t>
  </si>
  <si>
    <t>Исполнено</t>
  </si>
  <si>
    <t>(в руб.коп.)</t>
  </si>
  <si>
    <t>ВСЕГО</t>
  </si>
  <si>
    <t>01 00</t>
  </si>
  <si>
    <t>04 00</t>
  </si>
  <si>
    <t>05 00</t>
  </si>
  <si>
    <t>08 00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</si>
  <si>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</si>
  <si>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</si>
  <si>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</si>
  <si>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Культура, кинематография, средства массовой информации</t>
  </si>
  <si>
    <t>к Решению Сельской Думы МО</t>
  </si>
  <si>
    <t>02 00</t>
  </si>
  <si>
    <t xml:space="preserve">   Национальная оборона</t>
  </si>
  <si>
    <t>02 03</t>
  </si>
  <si>
    <t>Мобилизационная и вневойсковая подготовка</t>
  </si>
  <si>
    <t xml:space="preserve">05 03 </t>
  </si>
  <si>
    <t>Благоустройство</t>
  </si>
  <si>
    <t>сельского поселения "Село  Гаврики"</t>
  </si>
  <si>
    <t>05 01</t>
  </si>
  <si>
    <t>Жилищное хозяйство</t>
  </si>
  <si>
    <t xml:space="preserve"> </t>
  </si>
  <si>
    <t>03 00</t>
  </si>
  <si>
    <t>03 10</t>
  </si>
  <si>
    <t>Обеспечение пожарной безопасности</t>
  </si>
  <si>
    <t>08 01</t>
  </si>
  <si>
    <t>10 00</t>
  </si>
  <si>
    <t>Социальная политика</t>
  </si>
  <si>
    <t>10 03</t>
  </si>
  <si>
    <t>Социальное обеспечение населения</t>
  </si>
  <si>
    <t xml:space="preserve">     Национальная безопасность и правоохранительная деятельность</t>
  </si>
  <si>
    <t>04 09</t>
  </si>
  <si>
    <t>Дорожное хозяйство (дорожные фонды)</t>
  </si>
  <si>
    <t>Приложение 3</t>
  </si>
  <si>
    <t>ИСПОЛНЕНИЕ РАСХОДОВ БЮДЖЕТА МУНИЦИПАЛЬНОГО ОБРАЗОВАНИЯ СЕЛЬСКОГО ПОСЕЛЕНИЯ "СЕЛО ГАВРИКИ" ЗА 2019 ГОД ПО РАЗДЕЛАМ И ПОДРАЗДЕЛАМ КЛАССИФИКАЦИИ РАСХОДОВ БЮДЖЕТОВ</t>
  </si>
  <si>
    <t xml:space="preserve">06 апреля2020 г.  № 133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</si>
</sst>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7"/>
      <name val="MS Sans Serif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 indent="1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A1">
      <selection activeCell="V8" sqref="V8"/>
    </sheetView>
  </sheetViews>
  <sheetFormatPr defaultColWidth="9.00390625" defaultRowHeight="12.75"/>
  <cols>
    <col min="1" max="1" width="6.875" style="1" customWidth="1"/>
    <col min="2" max="2" width="75.625" style="0" customWidth="1"/>
    <col min="3" max="3" width="0.12890625" style="0" hidden="1" customWidth="1"/>
    <col min="4" max="4" width="10.75390625" style="0" hidden="1" customWidth="1"/>
    <col min="5" max="5" width="16.125" style="0" hidden="1" customWidth="1"/>
    <col min="6" max="8" width="10.75390625" style="0" hidden="1" customWidth="1"/>
    <col min="9" max="9" width="10.375" style="0" hidden="1" customWidth="1"/>
    <col min="10" max="13" width="10.75390625" style="0" hidden="1" customWidth="1"/>
    <col min="14" max="14" width="17.00390625" style="0" customWidth="1"/>
    <col min="15" max="18" width="10.75390625" style="0" hidden="1" customWidth="1"/>
  </cols>
  <sheetData>
    <row r="1" spans="2:18" ht="12.75">
      <c r="B1" s="3"/>
      <c r="N1" s="4" t="s">
        <v>53</v>
      </c>
      <c r="P1" s="5" t="s">
        <v>18</v>
      </c>
      <c r="Q1" s="5"/>
      <c r="R1" s="5"/>
    </row>
    <row r="2" spans="2:18" ht="12.75">
      <c r="B2" s="36" t="s">
        <v>31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P2" s="41"/>
      <c r="Q2" s="41"/>
      <c r="R2" s="41"/>
    </row>
    <row r="3" spans="2:18" ht="12.75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P3" s="2"/>
      <c r="Q3" s="2"/>
      <c r="R3" s="2"/>
    </row>
    <row r="4" spans="2:18" ht="12.75">
      <c r="B4" s="36" t="s">
        <v>55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41"/>
      <c r="Q4" s="41"/>
      <c r="R4" s="41"/>
    </row>
    <row r="5" spans="2:18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2"/>
      <c r="Q5" s="2"/>
      <c r="R5" s="2"/>
    </row>
    <row r="6" spans="2:18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2"/>
      <c r="Q6" s="2"/>
      <c r="R6" s="2"/>
    </row>
    <row r="7" spans="2:18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2"/>
      <c r="Q7" s="2"/>
      <c r="R7" s="2"/>
    </row>
    <row r="8" ht="12.75">
      <c r="P8" s="2"/>
    </row>
    <row r="9" spans="1:14" s="6" customFormat="1" ht="59.25" customHeight="1">
      <c r="A9" s="40" t="s">
        <v>54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8" s="6" customFormat="1" ht="16.5" thickBot="1">
      <c r="A10" s="7"/>
      <c r="N10" s="8" t="s">
        <v>21</v>
      </c>
      <c r="R10" s="6" t="s">
        <v>19</v>
      </c>
    </row>
    <row r="11" spans="1:18" s="6" customFormat="1" ht="12" customHeight="1" thickBot="1">
      <c r="A11" s="42" t="s">
        <v>0</v>
      </c>
      <c r="B11" s="37" t="s">
        <v>1</v>
      </c>
      <c r="C11" s="37" t="s">
        <v>2</v>
      </c>
      <c r="D11" s="37"/>
      <c r="E11" s="37"/>
      <c r="F11" s="37" t="s">
        <v>5</v>
      </c>
      <c r="G11" s="37"/>
      <c r="H11" s="37" t="s">
        <v>8</v>
      </c>
      <c r="I11" s="37"/>
      <c r="J11" s="37"/>
      <c r="K11" s="37"/>
      <c r="L11" s="37"/>
      <c r="M11" s="37"/>
      <c r="N11" s="37" t="s">
        <v>20</v>
      </c>
      <c r="O11" s="10"/>
      <c r="P11" s="10"/>
      <c r="Q11" s="11"/>
      <c r="R11" s="38" t="s">
        <v>12</v>
      </c>
    </row>
    <row r="12" spans="1:18" s="6" customFormat="1" ht="9" customHeight="1" thickBot="1">
      <c r="A12" s="42"/>
      <c r="B12" s="37"/>
      <c r="C12" s="37" t="s">
        <v>3</v>
      </c>
      <c r="D12" s="37"/>
      <c r="E12" s="9" t="s">
        <v>4</v>
      </c>
      <c r="F12" s="9" t="s">
        <v>6</v>
      </c>
      <c r="G12" s="9" t="s">
        <v>7</v>
      </c>
      <c r="H12" s="9" t="s">
        <v>9</v>
      </c>
      <c r="I12" s="37" t="s">
        <v>10</v>
      </c>
      <c r="J12" s="37"/>
      <c r="K12" s="37" t="s">
        <v>11</v>
      </c>
      <c r="L12" s="37"/>
      <c r="M12" s="37"/>
      <c r="N12" s="37"/>
      <c r="O12" s="10" t="s">
        <v>10</v>
      </c>
      <c r="P12" s="10"/>
      <c r="Q12" s="11"/>
      <c r="R12" s="39"/>
    </row>
    <row r="13" spans="1:19" s="6" customFormat="1" ht="19.5" customHeight="1" thickBot="1">
      <c r="A13" s="35" t="s">
        <v>22</v>
      </c>
      <c r="B13" s="35"/>
      <c r="C13" s="12">
        <v>154474510</v>
      </c>
      <c r="D13" s="12">
        <v>289332517.37999994</v>
      </c>
      <c r="E13" s="12">
        <v>289332517.37999994</v>
      </c>
      <c r="F13" s="12">
        <v>215988152.29999998</v>
      </c>
      <c r="G13" s="12">
        <v>266525160.42000005</v>
      </c>
      <c r="H13" s="12">
        <f>IF(ISERROR(I13+J13),0,I13+J13)</f>
        <v>249242134.76000002</v>
      </c>
      <c r="I13" s="12">
        <v>249242134.76000002</v>
      </c>
      <c r="J13" s="12">
        <v>0</v>
      </c>
      <c r="K13" s="12">
        <f>IF(ISERROR((I13+J13)/D13*100),0,(I13+J13)/D13*100)</f>
        <v>86.14383789868094</v>
      </c>
      <c r="L13" s="12">
        <f>IF(ISERROR((I13+J13)/E13*100),0,(I13+J13)/E13*100)</f>
        <v>86.14383789868094</v>
      </c>
      <c r="M13" s="12">
        <f>IF(ISERROR((I13+J13)/G13*100),0,(I13+J13)/G13*100)</f>
        <v>93.51542434764328</v>
      </c>
      <c r="N13" s="22">
        <f>SUM(N14+N16+N18+N20+N23+N26+N28)</f>
        <v>9128809.27</v>
      </c>
      <c r="O13" s="13">
        <v>249242134.76000002</v>
      </c>
      <c r="P13" s="14">
        <v>0</v>
      </c>
      <c r="Q13" s="14">
        <f>IF(ISERROR((O13+P13)/(I13+J13)*100),0,(O13+P13)/(I13+J13)*100)</f>
        <v>100</v>
      </c>
      <c r="R13" s="14">
        <f>IF(ISERROR((I13+J13)-(O13+P13)),0,(I13+J13)-(O13+P13))</f>
        <v>0</v>
      </c>
      <c r="S13" s="15"/>
    </row>
    <row r="14" spans="1:19" s="6" customFormat="1" ht="19.5" customHeight="1">
      <c r="A14" s="16" t="s">
        <v>23</v>
      </c>
      <c r="B14" s="17" t="s">
        <v>27</v>
      </c>
      <c r="C14" s="12">
        <v>10087657</v>
      </c>
      <c r="D14" s="12">
        <v>21299917.49</v>
      </c>
      <c r="E14" s="12">
        <v>21299917.49</v>
      </c>
      <c r="F14" s="12">
        <v>16317611.57</v>
      </c>
      <c r="G14" s="12">
        <v>21243793.53</v>
      </c>
      <c r="H14" s="12">
        <f>IF(ISERROR(I14+J14),0,I14+J14)</f>
        <v>20994169.029999997</v>
      </c>
      <c r="I14" s="12">
        <v>20994169.029999997</v>
      </c>
      <c r="J14" s="12">
        <v>0</v>
      </c>
      <c r="K14" s="12">
        <f>IF(ISERROR((I14+J14)/D14*100),0,(I14+J14)/D14*100)</f>
        <v>98.56455566016373</v>
      </c>
      <c r="L14" s="12">
        <f>IF(ISERROR((I14+J14)/E14*100),0,(I14+J14)/E14*100)</f>
        <v>98.56455566016373</v>
      </c>
      <c r="M14" s="12">
        <f>IF(ISERROR((I14+J14)/G14*100),0,(I14+J14)/G14*100)</f>
        <v>98.82495327565913</v>
      </c>
      <c r="N14" s="12">
        <v>2347133.23</v>
      </c>
      <c r="O14" s="18">
        <v>20994169.029999997</v>
      </c>
      <c r="P14" s="19">
        <v>0</v>
      </c>
      <c r="Q14" s="19">
        <f>IF(ISERROR((O14+P14)/(I14+J14)*100),0,(O14+P14)/(I14+J14)*100)</f>
        <v>100</v>
      </c>
      <c r="R14" s="19">
        <f>IF(ISERROR((I14+J14)-(O14+P14)),0,(I14+J14)-(O14+P14))</f>
        <v>0</v>
      </c>
      <c r="S14" s="15"/>
    </row>
    <row r="15" spans="1:19" s="6" customFormat="1" ht="45.75" customHeight="1">
      <c r="A15" s="20" t="s">
        <v>13</v>
      </c>
      <c r="B15" s="21" t="s">
        <v>14</v>
      </c>
      <c r="C15" s="22">
        <v>325700</v>
      </c>
      <c r="D15" s="22">
        <v>541532.5</v>
      </c>
      <c r="E15" s="22">
        <v>541532.5</v>
      </c>
      <c r="F15" s="22">
        <v>422723.5</v>
      </c>
      <c r="G15" s="22">
        <v>541532.5</v>
      </c>
      <c r="H15" s="22">
        <f>IF(ISERROR(I15+J15),0,I15+J15)</f>
        <v>536380.81</v>
      </c>
      <c r="I15" s="22">
        <v>536380.81</v>
      </c>
      <c r="J15" s="22">
        <v>0</v>
      </c>
      <c r="K15" s="22">
        <f>IF(ISERROR((I15+J15)/D15*100),0,(I15+J15)/D15*100)</f>
        <v>99.04868313536123</v>
      </c>
      <c r="L15" s="22">
        <f>IF(ISERROR((I15+J15)/E15*100),0,(I15+J15)/E15*100)</f>
        <v>99.04868313536123</v>
      </c>
      <c r="M15" s="22">
        <f>IF(ISERROR((I15+J15)/G15*100),0,(I15+J15)/G15*100)</f>
        <v>99.04868313536123</v>
      </c>
      <c r="N15" s="22">
        <v>2347133.23</v>
      </c>
      <c r="O15" s="18">
        <v>536380.81</v>
      </c>
      <c r="P15" s="19">
        <v>0</v>
      </c>
      <c r="Q15" s="19">
        <f>IF(ISERROR((O15+P15)/(I15+J15)*100),0,(O15+P15)/(I15+J15)*100)</f>
        <v>100</v>
      </c>
      <c r="R15" s="19">
        <f>IF(ISERROR((I15+J15)-(O15+P15)),0,(I15+J15)-(O15+P15))</f>
        <v>0</v>
      </c>
      <c r="S15" s="15"/>
    </row>
    <row r="16" spans="1:19" s="26" customFormat="1" ht="17.25" customHeight="1">
      <c r="A16" s="16" t="s">
        <v>32</v>
      </c>
      <c r="B16" s="17" t="s">
        <v>33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>
        <v>109820</v>
      </c>
      <c r="O16" s="23"/>
      <c r="P16" s="24"/>
      <c r="Q16" s="24"/>
      <c r="R16" s="24"/>
      <c r="S16" s="25"/>
    </row>
    <row r="17" spans="1:19" s="6" customFormat="1" ht="15" customHeight="1">
      <c r="A17" s="20" t="s">
        <v>34</v>
      </c>
      <c r="B17" s="21" t="s">
        <v>35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>
        <v>109820</v>
      </c>
      <c r="O17" s="18"/>
      <c r="P17" s="19"/>
      <c r="Q17" s="19"/>
      <c r="R17" s="19"/>
      <c r="S17" s="15"/>
    </row>
    <row r="18" spans="1:19" s="6" customFormat="1" ht="15" customHeight="1">
      <c r="A18" s="16" t="s">
        <v>42</v>
      </c>
      <c r="B18" s="27" t="s">
        <v>50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2">
        <v>38802</v>
      </c>
      <c r="O18" s="18"/>
      <c r="P18" s="19"/>
      <c r="Q18" s="19"/>
      <c r="R18" s="19"/>
      <c r="S18" s="15"/>
    </row>
    <row r="19" spans="1:19" s="6" customFormat="1" ht="15" customHeight="1">
      <c r="A19" s="20" t="s">
        <v>43</v>
      </c>
      <c r="B19" s="21" t="s">
        <v>44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>
        <v>38802</v>
      </c>
      <c r="O19" s="18"/>
      <c r="P19" s="19"/>
      <c r="Q19" s="19"/>
      <c r="R19" s="19"/>
      <c r="S19" s="15"/>
    </row>
    <row r="20" spans="1:19" s="6" customFormat="1" ht="18" customHeight="1">
      <c r="A20" s="16" t="s">
        <v>24</v>
      </c>
      <c r="B20" s="17" t="s">
        <v>28</v>
      </c>
      <c r="C20" s="22">
        <v>2808800</v>
      </c>
      <c r="D20" s="22">
        <v>8956362.46</v>
      </c>
      <c r="E20" s="22">
        <v>8956362.46</v>
      </c>
      <c r="F20" s="22">
        <v>6962723.9399999995</v>
      </c>
      <c r="G20" s="22">
        <v>6654891.54</v>
      </c>
      <c r="H20" s="22">
        <f>IF(ISERROR(I20+J20),0,I20+J20)</f>
        <v>6650892.37</v>
      </c>
      <c r="I20" s="22">
        <v>6650892.37</v>
      </c>
      <c r="J20" s="22">
        <v>0</v>
      </c>
      <c r="K20" s="22">
        <f>IF(ISERROR((I20+J20)/D20*100),0,(I20+J20)/D20*100)</f>
        <v>74.25885675913119</v>
      </c>
      <c r="L20" s="22">
        <f>IF(ISERROR((I20+J20)/E20*100),0,(I20+J20)/E20*100)</f>
        <v>74.25885675913119</v>
      </c>
      <c r="M20" s="22">
        <f>IF(ISERROR((I20+J20)/G20*100),0,(I20+J20)/G20*100)</f>
        <v>99.9399063083754</v>
      </c>
      <c r="N20" s="12">
        <v>1937782.61</v>
      </c>
      <c r="O20" s="18">
        <v>6650892.37</v>
      </c>
      <c r="P20" s="19">
        <v>0</v>
      </c>
      <c r="Q20" s="19">
        <f>IF(ISERROR((O20+P20)/(I20+J20)*100),0,(O20+P20)/(I20+J20)*100)</f>
        <v>100</v>
      </c>
      <c r="R20" s="19">
        <f>IF(ISERROR((I20+J20)-(O20+P20)),0,(I20+J20)-(O20+P20))</f>
        <v>0</v>
      </c>
      <c r="S20" s="15"/>
    </row>
    <row r="21" spans="1:19" s="6" customFormat="1" ht="18" customHeight="1">
      <c r="A21" s="20" t="s">
        <v>51</v>
      </c>
      <c r="B21" s="33" t="s">
        <v>52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>
        <v>1850282.61</v>
      </c>
      <c r="O21" s="18"/>
      <c r="P21" s="19"/>
      <c r="Q21" s="19"/>
      <c r="R21" s="19"/>
      <c r="S21" s="15"/>
    </row>
    <row r="22" spans="1:19" s="6" customFormat="1" ht="15" customHeight="1">
      <c r="A22" s="20" t="s">
        <v>15</v>
      </c>
      <c r="B22" s="21" t="s">
        <v>16</v>
      </c>
      <c r="C22" s="22">
        <v>955200</v>
      </c>
      <c r="D22" s="22">
        <v>677681</v>
      </c>
      <c r="E22" s="22">
        <v>677681</v>
      </c>
      <c r="F22" s="22">
        <v>645459</v>
      </c>
      <c r="G22" s="22">
        <v>677681</v>
      </c>
      <c r="H22" s="22">
        <f>IF(ISERROR(I22+J22),0,I22+J22)</f>
        <v>673685.6</v>
      </c>
      <c r="I22" s="22">
        <v>673685.6</v>
      </c>
      <c r="J22" s="22">
        <v>0</v>
      </c>
      <c r="K22" s="22">
        <f>IF(ISERROR((I22+J22)/D22*100),0,(I22+J22)/D22*100)</f>
        <v>99.410430571316</v>
      </c>
      <c r="L22" s="22">
        <f>IF(ISERROR((I22+J22)/E22*100),0,(I22+J22)/E22*100)</f>
        <v>99.410430571316</v>
      </c>
      <c r="M22" s="22">
        <f>IF(ISERROR((I22+J22)/G22*100),0,(I22+J22)/G22*100)</f>
        <v>99.410430571316</v>
      </c>
      <c r="N22" s="22">
        <v>87500</v>
      </c>
      <c r="O22" s="18">
        <v>673685.6</v>
      </c>
      <c r="P22" s="19">
        <v>0</v>
      </c>
      <c r="Q22" s="19">
        <f>IF(ISERROR((O22+P22)/(I22+J22)*100),0,(O22+P22)/(I22+J22)*100)</f>
        <v>100</v>
      </c>
      <c r="R22" s="19">
        <f>IF(ISERROR((I22+J22)-(O22+P22)),0,(I22+J22)-(O22+P22))</f>
        <v>0</v>
      </c>
      <c r="S22" s="15"/>
    </row>
    <row r="23" spans="1:19" s="6" customFormat="1" ht="18" customHeight="1">
      <c r="A23" s="16" t="s">
        <v>25</v>
      </c>
      <c r="B23" s="17" t="s">
        <v>29</v>
      </c>
      <c r="C23" s="12">
        <v>7247505</v>
      </c>
      <c r="D23" s="12">
        <v>19933430.21</v>
      </c>
      <c r="E23" s="12">
        <v>19933430.21</v>
      </c>
      <c r="F23" s="12">
        <v>22009701.09</v>
      </c>
      <c r="G23" s="12">
        <v>19197654.19</v>
      </c>
      <c r="H23" s="12">
        <f>IF(ISERROR(I23+J23),0,I23+J23)</f>
        <v>17449157.16</v>
      </c>
      <c r="I23" s="12">
        <v>17449157.16</v>
      </c>
      <c r="J23" s="12">
        <v>0</v>
      </c>
      <c r="K23" s="12">
        <f>IF(ISERROR((I23+J23)/D23*100),0,(I23+J23)/D23*100)</f>
        <v>87.5371522922647</v>
      </c>
      <c r="L23" s="12">
        <f>IF(ISERROR((I23+J23)/E23*100),0,(I23+J23)/E23*100)</f>
        <v>87.5371522922647</v>
      </c>
      <c r="M23" s="12">
        <f>IF(ISERROR((I23+J23)/G23*100),0,(I23+J23)/G23*100)</f>
        <v>90.892131857908</v>
      </c>
      <c r="N23" s="12">
        <v>2862564.41</v>
      </c>
      <c r="O23" s="18">
        <v>17449157.16</v>
      </c>
      <c r="P23" s="19">
        <v>0</v>
      </c>
      <c r="Q23" s="19">
        <f>IF(ISERROR((O23+P23)/(I23+J23)*100),0,(O23+P23)/(I23+J23)*100)</f>
        <v>100</v>
      </c>
      <c r="R23" s="19">
        <f>IF(ISERROR((I23+J23)-(O23+P23)),0,(I23+J23)-(O23+P23))</f>
        <v>0</v>
      </c>
      <c r="S23" s="15"/>
    </row>
    <row r="24" spans="1:19" s="6" customFormat="1" ht="18" customHeight="1">
      <c r="A24" s="20" t="s">
        <v>39</v>
      </c>
      <c r="B24" s="33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2">
        <v>31419.36</v>
      </c>
      <c r="O24" s="18"/>
      <c r="P24" s="19"/>
      <c r="Q24" s="19"/>
      <c r="R24" s="19"/>
      <c r="S24" s="15"/>
    </row>
    <row r="25" spans="1:19" s="6" customFormat="1" ht="15.75">
      <c r="A25" s="20" t="s">
        <v>36</v>
      </c>
      <c r="B25" s="21" t="s">
        <v>37</v>
      </c>
      <c r="C25" s="22">
        <v>2427200</v>
      </c>
      <c r="D25" s="22">
        <v>5299680.72</v>
      </c>
      <c r="E25" s="22">
        <v>5299680.72</v>
      </c>
      <c r="F25" s="22">
        <v>4602464.7</v>
      </c>
      <c r="G25" s="22">
        <v>4944214.7</v>
      </c>
      <c r="H25" s="22">
        <f>IF(ISERROR(I25+J25),0,I25+J25)</f>
        <v>3196582.68</v>
      </c>
      <c r="I25" s="22">
        <v>3196582.68</v>
      </c>
      <c r="J25" s="22">
        <v>0</v>
      </c>
      <c r="K25" s="22">
        <f>IF(ISERROR((I25+J25)/D25*100),0,(I25+J25)/D25*100)</f>
        <v>60.31651431258297</v>
      </c>
      <c r="L25" s="22">
        <f>IF(ISERROR((I25+J25)/E25*100),0,(I25+J25)/E25*100)</f>
        <v>60.31651431258297</v>
      </c>
      <c r="M25" s="22">
        <f>IF(ISERROR((I25+J25)/G25*100),0,(I25+J25)/G25*100)</f>
        <v>64.65299089863554</v>
      </c>
      <c r="N25" s="22">
        <v>2831145.05</v>
      </c>
      <c r="O25" s="18">
        <v>3196582.68</v>
      </c>
      <c r="P25" s="19">
        <v>0</v>
      </c>
      <c r="Q25" s="19">
        <f>IF(ISERROR((O25+P25)/(I25+J25)*100),0,(O25+P25)/(I25+J25)*100)</f>
        <v>100</v>
      </c>
      <c r="R25" s="19">
        <f>IF(ISERROR((I25+J25)-(O25+P25)),0,(I25+J25)-(O25+P25))</f>
        <v>0</v>
      </c>
      <c r="S25" s="15"/>
    </row>
    <row r="26" spans="1:19" s="6" customFormat="1" ht="18.75" customHeight="1">
      <c r="A26" s="16" t="s">
        <v>26</v>
      </c>
      <c r="B26" s="17" t="s">
        <v>30</v>
      </c>
      <c r="C26" s="12">
        <v>7455200</v>
      </c>
      <c r="D26" s="12">
        <v>10494359.18</v>
      </c>
      <c r="E26" s="12">
        <v>10494359.18</v>
      </c>
      <c r="F26" s="12">
        <v>8759463.14</v>
      </c>
      <c r="G26" s="12">
        <v>10494359.18</v>
      </c>
      <c r="H26" s="12">
        <f>IF(ISERROR(I26+J26),0,I26+J26)</f>
        <v>10492592.379999999</v>
      </c>
      <c r="I26" s="12">
        <v>10492592.379999999</v>
      </c>
      <c r="J26" s="12">
        <v>0</v>
      </c>
      <c r="K26" s="12">
        <f>IF(ISERROR((I26+J26)/D26*100),0,(I26+J26)/D26*100)</f>
        <v>99.98316428883655</v>
      </c>
      <c r="L26" s="12">
        <f>IF(ISERROR((I26+J26)/E26*100),0,(I26+J26)/E26*100)</f>
        <v>99.98316428883655</v>
      </c>
      <c r="M26" s="12">
        <f>IF(ISERROR((I26+J26)/G26*100),0,(I26+J26)/G26*100)</f>
        <v>99.98316428883655</v>
      </c>
      <c r="N26" s="12">
        <v>1789240.73</v>
      </c>
      <c r="O26" s="18">
        <v>10492592.379999999</v>
      </c>
      <c r="P26" s="19">
        <v>0</v>
      </c>
      <c r="Q26" s="19">
        <f>IF(ISERROR((O26+P26)/(I26+J26)*100),0,(O26+P26)/(I26+J26)*100)</f>
        <v>100</v>
      </c>
      <c r="R26" s="19">
        <f>IF(ISERROR((I26+J26)-(O26+P26)),0,(I26+J26)-(O26+P26))</f>
        <v>0</v>
      </c>
      <c r="S26" s="15"/>
    </row>
    <row r="27" spans="1:19" s="6" customFormat="1" ht="18.75" customHeight="1">
      <c r="A27" s="20" t="s">
        <v>45</v>
      </c>
      <c r="B27" s="33" t="s">
        <v>17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22">
        <v>1789240.73</v>
      </c>
      <c r="O27" s="18"/>
      <c r="P27" s="19"/>
      <c r="Q27" s="19"/>
      <c r="R27" s="19"/>
      <c r="S27" s="15"/>
    </row>
    <row r="28" spans="1:19" s="6" customFormat="1" ht="18.75" customHeight="1">
      <c r="A28" s="16" t="s">
        <v>46</v>
      </c>
      <c r="B28" s="17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>
        <v>43466.29</v>
      </c>
      <c r="O28" s="18"/>
      <c r="P28" s="19"/>
      <c r="Q28" s="19"/>
      <c r="R28" s="19"/>
      <c r="S28" s="15"/>
    </row>
    <row r="29" spans="1:19" s="6" customFormat="1" ht="18.75" customHeight="1">
      <c r="A29" s="20" t="s">
        <v>48</v>
      </c>
      <c r="B29" s="33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2">
        <v>43466.29</v>
      </c>
      <c r="O29" s="18"/>
      <c r="P29" s="19"/>
      <c r="Q29" s="19"/>
      <c r="R29" s="19"/>
      <c r="S29" s="15"/>
    </row>
    <row r="30" spans="1:19" s="6" customFormat="1" ht="15.75">
      <c r="A30" s="31" t="s">
        <v>41</v>
      </c>
      <c r="B30" s="32" t="s">
        <v>41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5"/>
    </row>
    <row r="31" spans="1:19" s="6" customFormat="1" ht="15.75">
      <c r="A31" s="28" t="s">
        <v>41</v>
      </c>
      <c r="B31" s="29" t="s">
        <v>41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15"/>
    </row>
    <row r="32" s="6" customFormat="1" ht="15.75">
      <c r="A32" s="7"/>
    </row>
    <row r="33" spans="1:2" s="6" customFormat="1" ht="15.75">
      <c r="A33" s="34"/>
      <c r="B33" s="34"/>
    </row>
    <row r="34" spans="1:2" s="6" customFormat="1" ht="15.75">
      <c r="A34" s="34"/>
      <c r="B34" s="34"/>
    </row>
    <row r="35" spans="1:2" s="6" customFormat="1" ht="15.75">
      <c r="A35" s="34"/>
      <c r="B35" s="34"/>
    </row>
    <row r="36" spans="1:2" s="6" customFormat="1" ht="15.75">
      <c r="A36" s="34"/>
      <c r="B36" s="34"/>
    </row>
    <row r="37" spans="1:2" s="6" customFormat="1" ht="15.75">
      <c r="A37" s="34"/>
      <c r="B37" s="34"/>
    </row>
    <row r="38" spans="1:2" s="6" customFormat="1" ht="15.75">
      <c r="A38" s="34"/>
      <c r="B38" s="34"/>
    </row>
    <row r="39" spans="1:2" s="6" customFormat="1" ht="15.75">
      <c r="A39" s="34"/>
      <c r="B39" s="34"/>
    </row>
    <row r="40" s="6" customFormat="1" ht="15.75">
      <c r="A40" s="7"/>
    </row>
    <row r="41" s="6" customFormat="1" ht="15.75">
      <c r="A41" s="7"/>
    </row>
    <row r="42" s="6" customFormat="1" ht="15.75">
      <c r="A42" s="7"/>
    </row>
    <row r="43" s="6" customFormat="1" ht="15.75">
      <c r="A43" s="7"/>
    </row>
    <row r="44" s="6" customFormat="1" ht="15.75">
      <c r="A44" s="7"/>
    </row>
    <row r="45" s="6" customFormat="1" ht="15.75">
      <c r="A45" s="7"/>
    </row>
    <row r="46" s="6" customFormat="1" ht="15.75">
      <c r="A46" s="7"/>
    </row>
    <row r="47" s="6" customFormat="1" ht="15.75">
      <c r="A47" s="7"/>
    </row>
    <row r="48" s="6" customFormat="1" ht="15.75">
      <c r="A48" s="7"/>
    </row>
    <row r="49" s="6" customFormat="1" ht="15.75">
      <c r="A49" s="7"/>
    </row>
    <row r="50" s="6" customFormat="1" ht="15.75">
      <c r="A50" s="7"/>
    </row>
    <row r="51" s="6" customFormat="1" ht="15.75">
      <c r="A51" s="7"/>
    </row>
    <row r="52" s="6" customFormat="1" ht="15.75">
      <c r="A52" s="7"/>
    </row>
    <row r="53" s="6" customFormat="1" ht="15.75">
      <c r="A53" s="7"/>
    </row>
    <row r="54" s="6" customFormat="1" ht="15.75">
      <c r="A54" s="7"/>
    </row>
    <row r="55" s="6" customFormat="1" ht="15.75">
      <c r="A55" s="7"/>
    </row>
    <row r="56" s="6" customFormat="1" ht="15.75">
      <c r="A56" s="7"/>
    </row>
    <row r="57" s="6" customFormat="1" ht="15.75">
      <c r="A57" s="7"/>
    </row>
    <row r="58" s="6" customFormat="1" ht="15.75">
      <c r="A58" s="7"/>
    </row>
    <row r="59" s="6" customFormat="1" ht="15.75">
      <c r="A59" s="7"/>
    </row>
    <row r="60" s="6" customFormat="1" ht="15.75">
      <c r="A60" s="7"/>
    </row>
    <row r="61" s="6" customFormat="1" ht="15.75">
      <c r="A61" s="7"/>
    </row>
    <row r="62" s="6" customFormat="1" ht="15.75">
      <c r="A62" s="7"/>
    </row>
    <row r="63" s="6" customFormat="1" ht="15.75">
      <c r="A63" s="7"/>
    </row>
    <row r="64" s="6" customFormat="1" ht="15.75">
      <c r="A64" s="7"/>
    </row>
    <row r="65" s="6" customFormat="1" ht="15.75">
      <c r="A65" s="7"/>
    </row>
    <row r="66" s="6" customFormat="1" ht="15.75">
      <c r="A66" s="7"/>
    </row>
    <row r="67" s="6" customFormat="1" ht="15.75">
      <c r="A67" s="7"/>
    </row>
    <row r="68" s="6" customFormat="1" ht="15.75">
      <c r="A68" s="7"/>
    </row>
    <row r="69" s="6" customFormat="1" ht="15.75">
      <c r="A69" s="7"/>
    </row>
    <row r="70" s="6" customFormat="1" ht="15.75">
      <c r="A70" s="7"/>
    </row>
    <row r="71" s="6" customFormat="1" ht="15.75">
      <c r="A71" s="7"/>
    </row>
  </sheetData>
  <sheetProtection/>
  <mergeCells count="24">
    <mergeCell ref="R11:R12"/>
    <mergeCell ref="N11:N12"/>
    <mergeCell ref="A9:N9"/>
    <mergeCell ref="P2:R2"/>
    <mergeCell ref="P4:R4"/>
    <mergeCell ref="F11:G11"/>
    <mergeCell ref="H11:M11"/>
    <mergeCell ref="I12:J12"/>
    <mergeCell ref="K12:M12"/>
    <mergeCell ref="A11:A12"/>
    <mergeCell ref="A13:B13"/>
    <mergeCell ref="B2:N2"/>
    <mergeCell ref="B4:N4"/>
    <mergeCell ref="A37:B37"/>
    <mergeCell ref="B11:B12"/>
    <mergeCell ref="C11:E11"/>
    <mergeCell ref="C12:D12"/>
    <mergeCell ref="B3:N3"/>
    <mergeCell ref="A38:B38"/>
    <mergeCell ref="A39:B39"/>
    <mergeCell ref="A33:B33"/>
    <mergeCell ref="A34:B34"/>
    <mergeCell ref="A35:B35"/>
    <mergeCell ref="A36:B36"/>
  </mergeCells>
  <printOptions horizontalCentered="1"/>
  <pageMargins left="0.5905511811023623" right="0.3937007874015748" top="0.1968503937007874" bottom="0.1968503937007874" header="0.5118110236220472" footer="0.1968503937007874"/>
  <pageSetup fitToHeight="16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Мещовск</dc:creator>
  <cp:keywords/>
  <dc:description/>
  <cp:lastModifiedBy>User</cp:lastModifiedBy>
  <cp:lastPrinted>2020-04-08T05:42:59Z</cp:lastPrinted>
  <dcterms:created xsi:type="dcterms:W3CDTF">2009-03-16T07:01:27Z</dcterms:created>
  <dcterms:modified xsi:type="dcterms:W3CDTF">2020-04-08T05:43:14Z</dcterms:modified>
  <cp:category/>
  <cp:version/>
  <cp:contentType/>
  <cp:contentStatus/>
</cp:coreProperties>
</file>