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Ispoln_god" sheetId="1" r:id="rId1"/>
  </sheets>
  <definedNames/>
  <calcPr fullCalcOnLoad="1"/>
</workbook>
</file>

<file path=xl/sharedStrings.xml><?xml version="1.0" encoding="utf-8"?>
<sst xmlns="http://schemas.openxmlformats.org/spreadsheetml/2006/main" count="134" uniqueCount="117">
  <si>
    <t>ВСЕГО:</t>
  </si>
  <si>
    <t>Наименование</t>
  </si>
  <si>
    <t xml:space="preserve">003 </t>
  </si>
  <si>
    <t xml:space="preserve">003 01 </t>
  </si>
  <si>
    <t>Общегосударственные вопросы</t>
  </si>
  <si>
    <t xml:space="preserve">003 01 04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</si>
  <si>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</si>
  <si>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</si>
  <si>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</si>
  <si>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 xml:space="preserve">003 02 </t>
  </si>
  <si>
    <t>Национальная оборона</t>
  </si>
  <si>
    <t xml:space="preserve">003 02 03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</si>
  <si>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</si>
  <si>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</si>
  <si>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003 04 </t>
  </si>
  <si>
    <t>Национальная экономика</t>
  </si>
  <si>
    <t xml:space="preserve">003 04 12 </t>
  </si>
  <si>
    <t>Другие вопросы в области национальной экономики</t>
  </si>
  <si>
    <t xml:space="preserve">003 05 </t>
  </si>
  <si>
    <t>Жилищно-коммунальное хозяйство</t>
  </si>
  <si>
    <t xml:space="preserve">003 05 03 </t>
  </si>
  <si>
    <t>Благоустройство</t>
  </si>
  <si>
    <t xml:space="preserve">003 08 </t>
  </si>
  <si>
    <t>Культура, кинематография, средства массовой информации</t>
  </si>
  <si>
    <t xml:space="preserve">003 08 01 </t>
  </si>
  <si>
    <t>Культура</t>
  </si>
  <si>
    <t>(в рублях)</t>
  </si>
  <si>
    <t>(в руб. коп.)</t>
  </si>
  <si>
    <t>КВК Р П КЦСР КВР</t>
  </si>
  <si>
    <t>1</t>
  </si>
  <si>
    <t>ВСЕГО</t>
  </si>
  <si>
    <t>Бюджетные ассигнования в соответствии с уточненной бюджетной росписью расходов</t>
  </si>
  <si>
    <t>Исполнено</t>
  </si>
  <si>
    <t xml:space="preserve">к Решению Сельской Думы МО </t>
  </si>
  <si>
    <t>сельского поселения "Село Гаврики"</t>
  </si>
  <si>
    <t xml:space="preserve">Администрация (исполнительно-распорядительный орган) сельского поселения "Село Гаврики" Мещовского района </t>
  </si>
  <si>
    <t>Жилищное хозяйство</t>
  </si>
  <si>
    <t>003 05 01</t>
  </si>
  <si>
    <t>003 03</t>
  </si>
  <si>
    <t>Национальная  безопасность и правоохранительная деятельность</t>
  </si>
  <si>
    <t>003 03 10</t>
  </si>
  <si>
    <t>Обеспечение пожарной безопасности</t>
  </si>
  <si>
    <t>Иные межбюджетные трансферты</t>
  </si>
  <si>
    <t xml:space="preserve"> 003 10</t>
  </si>
  <si>
    <t>Социальная политика</t>
  </si>
  <si>
    <t>003 10 03</t>
  </si>
  <si>
    <t>Социальное обеспечение населения</t>
  </si>
  <si>
    <t xml:space="preserve">003 04 09 </t>
  </si>
  <si>
    <t>Дорожное хозяйство (дорожные фонды)</t>
  </si>
  <si>
    <t xml:space="preserve">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</si>
  <si>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</si>
  <si>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</si>
  <si>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</si>
  <si>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Мероприятия в области пожарной безопасности</t>
  </si>
  <si>
    <t>Расходы на освещение улиц</t>
  </si>
  <si>
    <t>Поддержание и улучшение санитарного и эстетического состояния территории</t>
  </si>
  <si>
    <t>Содержание и развитие муниципального казённого учреждения</t>
  </si>
  <si>
    <t>Расходы на выплату персоналу казённых учреждений</t>
  </si>
  <si>
    <t>Организация и проведение мероприятий в сфере культуры, искусства и кинематографии</t>
  </si>
  <si>
    <t xml:space="preserve">Исполнение полномочий на создание условий для организации досуга и обеспечения жителей поселений услугами организаций культуры (в части оплаты жилищно-коммунальных услуг работникам культуры) </t>
  </si>
  <si>
    <t>Возмещение транспортных расходов по доставке товаров  в сельские магазины, расположенные начиная с 11 километра</t>
  </si>
  <si>
    <t>003 01 04 6000000480</t>
  </si>
  <si>
    <t>003 01 04 6000000480 120</t>
  </si>
  <si>
    <t xml:space="preserve">003 01 04 6000000490 </t>
  </si>
  <si>
    <t xml:space="preserve">003 01 04 6000000490 120 </t>
  </si>
  <si>
    <t xml:space="preserve">003 01 04 6000000490 240 </t>
  </si>
  <si>
    <t xml:space="preserve">003 01 04 6000000490 850 </t>
  </si>
  <si>
    <t xml:space="preserve">003 02 03 9990051180 </t>
  </si>
  <si>
    <t xml:space="preserve">003 02 03 9990051180 120 </t>
  </si>
  <si>
    <t xml:space="preserve">003 02 03 9990051180 240 </t>
  </si>
  <si>
    <t>003 03 10 1000110040</t>
  </si>
  <si>
    <t>003 03 10 1000110040 240</t>
  </si>
  <si>
    <t>003 04 09 2400124040</t>
  </si>
  <si>
    <t>003 04 09 2400124040 240</t>
  </si>
  <si>
    <t>Осуществление переданных полномочий по содержанию автомобильных дорог общего пользования муниципального значения и искусственных сооружений</t>
  </si>
  <si>
    <t xml:space="preserve">003 04 12 4900149010 </t>
  </si>
  <si>
    <t>003 05 01 0500105040</t>
  </si>
  <si>
    <t>Содержание муниципального жилищного фонда</t>
  </si>
  <si>
    <t>003 05 03 5000160100 240</t>
  </si>
  <si>
    <t>003 05 03 5000160100</t>
  </si>
  <si>
    <t xml:space="preserve">003 05 03 5000160130 </t>
  </si>
  <si>
    <t xml:space="preserve">003 05 03 5000160130 240 </t>
  </si>
  <si>
    <t xml:space="preserve">003 05 03 5000160130 850 </t>
  </si>
  <si>
    <t xml:space="preserve">003 08 01 1100111040 </t>
  </si>
  <si>
    <t xml:space="preserve">003 08 01 1100111040 110 </t>
  </si>
  <si>
    <t>003 08 01 1100111040 240</t>
  </si>
  <si>
    <t>003 08 01 1100111040 850</t>
  </si>
  <si>
    <t>003 0801 1100111050</t>
  </si>
  <si>
    <t>003 0801 1100111050 240</t>
  </si>
  <si>
    <t>003 10 03 6000103420 540</t>
  </si>
  <si>
    <t>003 10 03 6000103420</t>
  </si>
  <si>
    <t>Приложение  2</t>
  </si>
  <si>
    <t>Осуществление переданных полномочий по ремонту автомобильных дорог общего пользования муниципального значения и искусственных сооружений на них</t>
  </si>
  <si>
    <t xml:space="preserve">003 04 09 2400224020 </t>
  </si>
  <si>
    <t>003 04 09 2400224020 240</t>
  </si>
  <si>
    <t>003 05 01 0500105040 240</t>
  </si>
  <si>
    <t>Резервные фонды местных администраций</t>
  </si>
  <si>
    <t>ИСПОЛНЕНИЕ РАСХОДОВ БЮДЖЕТА МУНИЦИПАЛЬНОГО ОБРАЗОВАНИЯ СЕЛЬСКОГО ПОСЕЛЕНИЯ "СЕЛО ГАВРИКИ" ЗА 2019 ГОД ПО ВЕДОМСТВЕННОЙ СТРУКТУРЕ РАСХОДОВ</t>
  </si>
  <si>
    <t xml:space="preserve">План с учетом изменений, внесенных на основании Решения Сельской Думы МО сельского поселения "Село Гаврики" от          26.12.2019 г. № 127                                        </t>
  </si>
  <si>
    <t>003 03 10 1000110050</t>
  </si>
  <si>
    <t>003 03 10 1000110050 240</t>
  </si>
  <si>
    <t>Обслуживание автоматической пожарной сигнализации и оповещение людей о пожаре</t>
  </si>
  <si>
    <t xml:space="preserve">003 04 12 4900149010 630 </t>
  </si>
  <si>
    <t>Субсидии некоммерческим организациям (за исключением государственных (муниципальных) учреждений)</t>
  </si>
  <si>
    <t>003 04 12 6000260010</t>
  </si>
  <si>
    <t>003 04 12 6000260010 240</t>
  </si>
  <si>
    <t>003 05 03 50001S0240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</si>
  <si>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</si>
  <si>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003 05 03 50001S0240 410</t>
  </si>
  <si>
    <t>Бюджетные инвестиции</t>
  </si>
  <si>
    <t>003 05 03 5000260240</t>
  </si>
  <si>
    <t>Организация деятельности  по сбору (в том числе раздельному сбору) и транспортированию твёрдых коммунальных отходов</t>
  </si>
  <si>
    <t>003 05 03 5000260240 240</t>
  </si>
  <si>
    <t xml:space="preserve">003 05 03 5000360250 </t>
  </si>
  <si>
    <t>003 05 03 5000360250 240</t>
  </si>
  <si>
    <t>Организация ритуальных услуг и содержание мест захоронения</t>
  </si>
  <si>
    <t xml:space="preserve">06 апреля 2020 г.  № 133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</si>
</sst>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5"/>
      <name val="MS Sans Serif"/>
      <family val="2"/>
    </font>
    <font>
      <b/>
      <sz val="12"/>
      <name val="Arial Cyr"/>
      <family val="0"/>
    </font>
    <font>
      <sz val="10"/>
      <name val="MS Sans Serif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9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7.75390625" style="4" customWidth="1"/>
    <col min="2" max="2" width="50.75390625" style="0" customWidth="1"/>
    <col min="3" max="3" width="1.625" style="0" hidden="1" customWidth="1"/>
    <col min="4" max="4" width="18.875" style="0" customWidth="1"/>
    <col min="5" max="5" width="17.00390625" style="0" customWidth="1"/>
    <col min="6" max="14" width="10.75390625" style="0" hidden="1" customWidth="1"/>
    <col min="15" max="15" width="17.75390625" style="0" customWidth="1"/>
    <col min="16" max="16" width="0.12890625" style="0" hidden="1" customWidth="1"/>
    <col min="17" max="19" width="10.75390625" style="0" hidden="1" customWidth="1"/>
  </cols>
  <sheetData>
    <row r="1" spans="1:19" s="7" customFormat="1" ht="12.75">
      <c r="A1" s="43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8" customFormat="1" ht="12.7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8" customFormat="1" ht="12.7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8" customFormat="1" ht="12.75">
      <c r="A4" s="41" t="s">
        <v>116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5" ht="26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29.25" customHeight="1">
      <c r="A6" s="45" t="s">
        <v>97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9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5:19" ht="12.75">
      <c r="O8" s="1" t="s">
        <v>27</v>
      </c>
      <c r="S8" t="s">
        <v>26</v>
      </c>
    </row>
    <row r="9" spans="2:19" ht="13.5" hidden="1" thickBot="1">
      <c r="B9" s="2" t="s">
        <v>0</v>
      </c>
      <c r="C9" s="9">
        <v>1627778</v>
      </c>
      <c r="D9" s="9"/>
      <c r="E9" s="9">
        <v>1755169.69</v>
      </c>
      <c r="F9" s="9">
        <v>1755169.69</v>
      </c>
      <c r="G9" s="9">
        <v>1129414.36</v>
      </c>
      <c r="H9" s="9">
        <v>1636868.09</v>
      </c>
      <c r="I9" s="9">
        <f>IF(ISERROR(J9+K9),0,J9+K9)</f>
        <v>1636868.09</v>
      </c>
      <c r="J9" s="9">
        <v>1636868.09</v>
      </c>
      <c r="K9" s="9">
        <v>0</v>
      </c>
      <c r="L9" s="9">
        <f>IF(ISERROR((J9+K9)/E9*100),0,(J9+K9)/E9*100)</f>
        <v>93.25981979554354</v>
      </c>
      <c r="M9" s="9">
        <f>IF(ISERROR((J9+K9)/F9*100),0,(J9+K9)/F9*100)</f>
        <v>93.25981979554354</v>
      </c>
      <c r="N9" s="9">
        <f>IF(ISERROR((J9+K9)/H9*100),0,(J9+K9)/H9*100)</f>
        <v>100</v>
      </c>
      <c r="O9" s="9">
        <f>IF(ISERROR(P9+Q9),0,P9+Q9)</f>
        <v>1636868.09</v>
      </c>
      <c r="P9" s="3">
        <v>1636868.09</v>
      </c>
      <c r="Q9" s="3">
        <v>0</v>
      </c>
      <c r="R9" s="3">
        <f>IF(ISERROR((P9+Q9)/(J9+K9)*100),0,(P9+Q9)/(J9+K9)*100)</f>
        <v>100</v>
      </c>
      <c r="S9" s="3">
        <f>IF(ISERROR((J9+K9)-(P9+Q9)),0,(J9+K9)-(P9+Q9))</f>
        <v>0</v>
      </c>
    </row>
    <row r="10" spans="1:19" s="29" customFormat="1" ht="170.25" customHeight="1">
      <c r="A10" s="24" t="s">
        <v>28</v>
      </c>
      <c r="B10" s="25" t="s">
        <v>1</v>
      </c>
      <c r="C10" s="26"/>
      <c r="D10" s="27" t="s">
        <v>98</v>
      </c>
      <c r="E10" s="27" t="s">
        <v>31</v>
      </c>
      <c r="F10" s="27"/>
      <c r="G10" s="27"/>
      <c r="H10" s="27"/>
      <c r="I10" s="27"/>
      <c r="J10" s="27"/>
      <c r="K10" s="27"/>
      <c r="L10" s="27"/>
      <c r="M10" s="27"/>
      <c r="N10" s="27"/>
      <c r="O10" s="27" t="s">
        <v>32</v>
      </c>
      <c r="P10" s="28"/>
      <c r="Q10" s="28"/>
      <c r="R10" s="28"/>
      <c r="S10" s="28"/>
    </row>
    <row r="11" spans="1:19" s="5" customFormat="1" ht="14.25" customHeight="1">
      <c r="A11" s="19" t="s">
        <v>29</v>
      </c>
      <c r="B11" s="20">
        <v>2</v>
      </c>
      <c r="C11" s="18"/>
      <c r="D11" s="20">
        <v>3</v>
      </c>
      <c r="E11" s="20">
        <v>4</v>
      </c>
      <c r="F11" s="20">
        <v>2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20">
        <v>2</v>
      </c>
      <c r="M11" s="20">
        <v>2</v>
      </c>
      <c r="N11" s="20">
        <v>2</v>
      </c>
      <c r="O11" s="20">
        <v>5</v>
      </c>
      <c r="P11" s="10"/>
      <c r="Q11" s="10"/>
      <c r="R11" s="10"/>
      <c r="S11" s="10"/>
    </row>
    <row r="12" spans="1:19" s="14" customFormat="1" ht="48" customHeight="1">
      <c r="A12" s="15" t="s">
        <v>2</v>
      </c>
      <c r="B12" s="16" t="s">
        <v>35</v>
      </c>
      <c r="C12" s="17">
        <v>1627778</v>
      </c>
      <c r="D12" s="32">
        <f>SUM(D13+D21+D26+D32++D43+D59+D67)</f>
        <v>9132717.169999998</v>
      </c>
      <c r="E12" s="32">
        <v>9132717.17</v>
      </c>
      <c r="F12" s="32"/>
      <c r="G12" s="32"/>
      <c r="H12" s="32"/>
      <c r="I12" s="32"/>
      <c r="J12" s="32"/>
      <c r="K12" s="32"/>
      <c r="L12" s="32"/>
      <c r="M12" s="32"/>
      <c r="N12" s="32"/>
      <c r="O12" s="32">
        <f>SUM(O13+O21+O26+O32+O43+O59+O67)</f>
        <v>9128809.27</v>
      </c>
      <c r="P12" s="13">
        <v>1636868.09</v>
      </c>
      <c r="Q12" s="13">
        <v>0</v>
      </c>
      <c r="R12" s="13">
        <f>IF(ISERROR((P12+Q12)/(J12+K12)*100),0,(P12+Q12)/(J12+K12)*100)</f>
        <v>0</v>
      </c>
      <c r="S12" s="13">
        <f>IF(ISERROR((J12+K12)-(P12+Q12)),0,(J12+K12)-(P12+Q12))</f>
        <v>-1636868.09</v>
      </c>
    </row>
    <row r="13" spans="1:19" s="14" customFormat="1" ht="15.75">
      <c r="A13" s="15" t="s">
        <v>3</v>
      </c>
      <c r="B13" s="16" t="s">
        <v>4</v>
      </c>
      <c r="C13" s="17">
        <v>1143400</v>
      </c>
      <c r="D13" s="32">
        <v>2348141.43</v>
      </c>
      <c r="E13" s="32">
        <v>2348141.43</v>
      </c>
      <c r="F13" s="32"/>
      <c r="G13" s="32"/>
      <c r="H13" s="32"/>
      <c r="I13" s="32"/>
      <c r="J13" s="32"/>
      <c r="K13" s="32"/>
      <c r="L13" s="32"/>
      <c r="M13" s="32"/>
      <c r="N13" s="32"/>
      <c r="O13" s="32">
        <v>2347133.23</v>
      </c>
      <c r="P13" s="13">
        <v>1156099.45</v>
      </c>
      <c r="Q13" s="13">
        <v>0</v>
      </c>
      <c r="R13" s="13">
        <f>IF(ISERROR((P13+Q13)/(J13+K13)*100),0,(P13+Q13)/(J13+K13)*100)</f>
        <v>0</v>
      </c>
      <c r="S13" s="13">
        <f>IF(ISERROR((J13+K13)-(P13+Q13)),0,(J13+K13)-(P13+Q13))</f>
        <v>-1156099.45</v>
      </c>
    </row>
    <row r="14" spans="1:19" ht="63">
      <c r="A14" s="21" t="s">
        <v>5</v>
      </c>
      <c r="B14" s="22" t="s">
        <v>6</v>
      </c>
      <c r="C14" s="23">
        <v>214600</v>
      </c>
      <c r="D14" s="33">
        <v>2348141.43</v>
      </c>
      <c r="E14" s="33">
        <v>2348141.43</v>
      </c>
      <c r="F14" s="33"/>
      <c r="G14" s="33"/>
      <c r="H14" s="33"/>
      <c r="I14" s="33"/>
      <c r="J14" s="33"/>
      <c r="K14" s="33"/>
      <c r="L14" s="33"/>
      <c r="M14" s="33"/>
      <c r="N14" s="33"/>
      <c r="O14" s="33">
        <v>2347133.23</v>
      </c>
      <c r="P14" s="6">
        <v>225830.77</v>
      </c>
      <c r="Q14" s="6">
        <v>0</v>
      </c>
      <c r="R14" s="6">
        <f>IF(ISERROR((P14+Q14)/(J14+K14)*100),0,(P14+Q14)/(J14+K14)*100)</f>
        <v>0</v>
      </c>
      <c r="S14" s="6">
        <f>IF(ISERROR((J14+K14)-(P14+Q14)),0,(J14+K14)-(P14+Q14))</f>
        <v>-225830.77</v>
      </c>
    </row>
    <row r="15" spans="1:19" ht="47.25">
      <c r="A15" s="21" t="s">
        <v>61</v>
      </c>
      <c r="B15" s="22" t="s">
        <v>7</v>
      </c>
      <c r="C15" s="23"/>
      <c r="D15" s="33">
        <v>638228.27</v>
      </c>
      <c r="E15" s="33">
        <v>638228.27</v>
      </c>
      <c r="F15" s="33"/>
      <c r="G15" s="33"/>
      <c r="H15" s="33"/>
      <c r="I15" s="33"/>
      <c r="J15" s="33"/>
      <c r="K15" s="33"/>
      <c r="L15" s="33"/>
      <c r="M15" s="33"/>
      <c r="N15" s="33"/>
      <c r="O15" s="33">
        <v>638228.27</v>
      </c>
      <c r="P15" s="6"/>
      <c r="Q15" s="6"/>
      <c r="R15" s="6"/>
      <c r="S15" s="6"/>
    </row>
    <row r="16" spans="1:19" ht="31.5">
      <c r="A16" s="21" t="s">
        <v>62</v>
      </c>
      <c r="B16" s="22" t="s">
        <v>50</v>
      </c>
      <c r="C16" s="23"/>
      <c r="D16" s="33">
        <v>638228.27</v>
      </c>
      <c r="E16" s="33">
        <v>638228.27</v>
      </c>
      <c r="F16" s="33"/>
      <c r="G16" s="33"/>
      <c r="H16" s="33"/>
      <c r="I16" s="33"/>
      <c r="J16" s="33"/>
      <c r="K16" s="33"/>
      <c r="L16" s="33"/>
      <c r="M16" s="33"/>
      <c r="N16" s="33"/>
      <c r="O16" s="33">
        <v>638228.27</v>
      </c>
      <c r="P16" s="6"/>
      <c r="Q16" s="6"/>
      <c r="R16" s="6"/>
      <c r="S16" s="6"/>
    </row>
    <row r="17" spans="1:19" ht="15.75">
      <c r="A17" s="21" t="s">
        <v>63</v>
      </c>
      <c r="B17" s="22" t="s">
        <v>8</v>
      </c>
      <c r="C17" s="23"/>
      <c r="D17" s="33">
        <v>1709913.16</v>
      </c>
      <c r="E17" s="33">
        <v>1709913.16</v>
      </c>
      <c r="F17" s="33"/>
      <c r="G17" s="33"/>
      <c r="H17" s="33"/>
      <c r="I17" s="33"/>
      <c r="J17" s="33"/>
      <c r="K17" s="33"/>
      <c r="L17" s="33"/>
      <c r="M17" s="33"/>
      <c r="N17" s="33"/>
      <c r="O17" s="33">
        <v>1708904.96</v>
      </c>
      <c r="P17" s="6"/>
      <c r="Q17" s="6"/>
      <c r="R17" s="6"/>
      <c r="S17" s="6"/>
    </row>
    <row r="18" spans="1:19" ht="31.5">
      <c r="A18" s="21" t="s">
        <v>64</v>
      </c>
      <c r="B18" s="22" t="s">
        <v>50</v>
      </c>
      <c r="C18" s="23"/>
      <c r="D18" s="33">
        <v>1392085.72</v>
      </c>
      <c r="E18" s="33">
        <v>1392085.72</v>
      </c>
      <c r="F18" s="33"/>
      <c r="G18" s="33"/>
      <c r="H18" s="33"/>
      <c r="I18" s="33"/>
      <c r="J18" s="33"/>
      <c r="K18" s="33"/>
      <c r="L18" s="33"/>
      <c r="M18" s="33"/>
      <c r="N18" s="33"/>
      <c r="O18" s="33">
        <v>1392085.72</v>
      </c>
      <c r="P18" s="6"/>
      <c r="Q18" s="6"/>
      <c r="R18" s="6"/>
      <c r="S18" s="6"/>
    </row>
    <row r="19" spans="1:19" ht="48.75" customHeight="1">
      <c r="A19" s="21" t="s">
        <v>65</v>
      </c>
      <c r="B19" s="22" t="s">
        <v>51</v>
      </c>
      <c r="C19" s="23">
        <v>214600</v>
      </c>
      <c r="D19" s="33">
        <v>313928.09</v>
      </c>
      <c r="E19" s="33">
        <v>313928.09</v>
      </c>
      <c r="F19" s="33"/>
      <c r="G19" s="33"/>
      <c r="H19" s="33"/>
      <c r="I19" s="33"/>
      <c r="J19" s="33"/>
      <c r="K19" s="33"/>
      <c r="L19" s="33"/>
      <c r="M19" s="33"/>
      <c r="N19" s="33"/>
      <c r="O19" s="33">
        <v>312919.89</v>
      </c>
      <c r="P19" s="6">
        <v>225830.77</v>
      </c>
      <c r="Q19" s="6">
        <v>0</v>
      </c>
      <c r="R19" s="6">
        <f aca="true" t="shared" si="0" ref="R19:R24">IF(ISERROR((P19+Q19)/(J19+K19)*100),0,(P19+Q19)/(J19+K19)*100)</f>
        <v>0</v>
      </c>
      <c r="S19" s="6">
        <f aca="true" t="shared" si="1" ref="S19:S24">IF(ISERROR((J19+K19)-(P19+Q19)),0,(J19+K19)-(P19+Q19))</f>
        <v>-225830.77</v>
      </c>
    </row>
    <row r="20" spans="1:19" ht="14.25" customHeight="1">
      <c r="A20" s="21" t="s">
        <v>66</v>
      </c>
      <c r="B20" s="22" t="s">
        <v>52</v>
      </c>
      <c r="C20" s="23">
        <v>214600</v>
      </c>
      <c r="D20" s="33">
        <v>3899.35</v>
      </c>
      <c r="E20" s="33">
        <v>3899.35</v>
      </c>
      <c r="F20" s="33"/>
      <c r="G20" s="33"/>
      <c r="H20" s="33"/>
      <c r="I20" s="33"/>
      <c r="J20" s="33"/>
      <c r="K20" s="33"/>
      <c r="L20" s="33"/>
      <c r="M20" s="33"/>
      <c r="N20" s="33"/>
      <c r="O20" s="33">
        <v>3899.35</v>
      </c>
      <c r="P20" s="6">
        <v>225830.77</v>
      </c>
      <c r="Q20" s="6">
        <v>0</v>
      </c>
      <c r="R20" s="6">
        <f t="shared" si="0"/>
        <v>0</v>
      </c>
      <c r="S20" s="6">
        <f t="shared" si="1"/>
        <v>-225830.77</v>
      </c>
    </row>
    <row r="21" spans="1:19" s="14" customFormat="1" ht="15.75">
      <c r="A21" s="15" t="s">
        <v>9</v>
      </c>
      <c r="B21" s="16" t="s">
        <v>10</v>
      </c>
      <c r="C21" s="17">
        <v>50948</v>
      </c>
      <c r="D21" s="32">
        <v>109820</v>
      </c>
      <c r="E21" s="32">
        <v>109820</v>
      </c>
      <c r="F21" s="32"/>
      <c r="G21" s="32"/>
      <c r="H21" s="32"/>
      <c r="I21" s="32"/>
      <c r="J21" s="32"/>
      <c r="K21" s="32"/>
      <c r="L21" s="32"/>
      <c r="M21" s="32"/>
      <c r="N21" s="32"/>
      <c r="O21" s="32">
        <v>109820</v>
      </c>
      <c r="P21" s="13">
        <v>50948</v>
      </c>
      <c r="Q21" s="13">
        <v>0</v>
      </c>
      <c r="R21" s="13">
        <f t="shared" si="0"/>
        <v>0</v>
      </c>
      <c r="S21" s="13">
        <f t="shared" si="1"/>
        <v>-50948</v>
      </c>
    </row>
    <row r="22" spans="1:19" ht="15.75">
      <c r="A22" s="21" t="s">
        <v>11</v>
      </c>
      <c r="B22" s="22" t="s">
        <v>12</v>
      </c>
      <c r="C22" s="23">
        <v>50948</v>
      </c>
      <c r="D22" s="33">
        <v>109820</v>
      </c>
      <c r="E22" s="33">
        <v>109820</v>
      </c>
      <c r="F22" s="33"/>
      <c r="G22" s="33"/>
      <c r="H22" s="33"/>
      <c r="I22" s="33"/>
      <c r="J22" s="33"/>
      <c r="K22" s="33"/>
      <c r="L22" s="33"/>
      <c r="M22" s="33"/>
      <c r="N22" s="33"/>
      <c r="O22" s="33">
        <v>109820</v>
      </c>
      <c r="P22" s="6">
        <v>50948</v>
      </c>
      <c r="Q22" s="6">
        <v>0</v>
      </c>
      <c r="R22" s="6">
        <f t="shared" si="0"/>
        <v>0</v>
      </c>
      <c r="S22" s="6">
        <f t="shared" si="1"/>
        <v>-50948</v>
      </c>
    </row>
    <row r="23" spans="1:19" ht="47.25">
      <c r="A23" s="21" t="s">
        <v>67</v>
      </c>
      <c r="B23" s="22" t="s">
        <v>13</v>
      </c>
      <c r="C23" s="23">
        <v>50948</v>
      </c>
      <c r="D23" s="33">
        <v>109820</v>
      </c>
      <c r="E23" s="33">
        <v>109820</v>
      </c>
      <c r="F23" s="33"/>
      <c r="G23" s="33"/>
      <c r="H23" s="33"/>
      <c r="I23" s="33"/>
      <c r="J23" s="33"/>
      <c r="K23" s="33"/>
      <c r="L23" s="33"/>
      <c r="M23" s="33"/>
      <c r="N23" s="33"/>
      <c r="O23" s="33">
        <v>109820</v>
      </c>
      <c r="P23" s="6">
        <v>50948</v>
      </c>
      <c r="Q23" s="6">
        <v>0</v>
      </c>
      <c r="R23" s="6">
        <f t="shared" si="0"/>
        <v>0</v>
      </c>
      <c r="S23" s="6">
        <f t="shared" si="1"/>
        <v>-50948</v>
      </c>
    </row>
    <row r="24" spans="1:19" ht="30.75" customHeight="1">
      <c r="A24" s="21" t="s">
        <v>68</v>
      </c>
      <c r="B24" s="22" t="s">
        <v>50</v>
      </c>
      <c r="C24" s="23">
        <v>50948</v>
      </c>
      <c r="D24" s="33">
        <v>65298</v>
      </c>
      <c r="E24" s="33">
        <v>65298</v>
      </c>
      <c r="F24" s="33"/>
      <c r="G24" s="33"/>
      <c r="H24" s="33"/>
      <c r="I24" s="33"/>
      <c r="J24" s="33"/>
      <c r="K24" s="33"/>
      <c r="L24" s="33"/>
      <c r="M24" s="33"/>
      <c r="N24" s="33"/>
      <c r="O24" s="33">
        <v>65298</v>
      </c>
      <c r="P24" s="6">
        <v>50948</v>
      </c>
      <c r="Q24" s="6">
        <v>0</v>
      </c>
      <c r="R24" s="6">
        <f t="shared" si="0"/>
        <v>0</v>
      </c>
      <c r="S24" s="6">
        <f t="shared" si="1"/>
        <v>-50948</v>
      </c>
    </row>
    <row r="25" spans="1:19" ht="48.75" customHeight="1">
      <c r="A25" s="21" t="s">
        <v>69</v>
      </c>
      <c r="B25" s="22" t="s">
        <v>51</v>
      </c>
      <c r="C25" s="23"/>
      <c r="D25" s="33">
        <v>44522</v>
      </c>
      <c r="E25" s="33">
        <v>44522</v>
      </c>
      <c r="F25" s="33"/>
      <c r="G25" s="33"/>
      <c r="H25" s="33"/>
      <c r="I25" s="33"/>
      <c r="J25" s="33"/>
      <c r="K25" s="33"/>
      <c r="L25" s="33"/>
      <c r="M25" s="33"/>
      <c r="N25" s="33"/>
      <c r="O25" s="33">
        <v>44522</v>
      </c>
      <c r="P25" s="6"/>
      <c r="Q25" s="6"/>
      <c r="R25" s="6"/>
      <c r="S25" s="6"/>
    </row>
    <row r="26" spans="1:19" ht="30.75" customHeight="1">
      <c r="A26" s="15" t="s">
        <v>38</v>
      </c>
      <c r="B26" s="16" t="s">
        <v>39</v>
      </c>
      <c r="C26" s="23"/>
      <c r="D26" s="32">
        <v>41700</v>
      </c>
      <c r="E26" s="32">
        <v>41700</v>
      </c>
      <c r="F26" s="32"/>
      <c r="G26" s="32"/>
      <c r="H26" s="32"/>
      <c r="I26" s="32"/>
      <c r="J26" s="32"/>
      <c r="K26" s="32"/>
      <c r="L26" s="32"/>
      <c r="M26" s="32"/>
      <c r="N26" s="32"/>
      <c r="O26" s="32">
        <v>38802</v>
      </c>
      <c r="P26" s="6"/>
      <c r="Q26" s="6"/>
      <c r="R26" s="6"/>
      <c r="S26" s="6"/>
    </row>
    <row r="27" spans="1:19" ht="16.5" customHeight="1">
      <c r="A27" s="21" t="s">
        <v>40</v>
      </c>
      <c r="B27" s="22" t="s">
        <v>41</v>
      </c>
      <c r="C27" s="23"/>
      <c r="D27" s="33">
        <v>41700</v>
      </c>
      <c r="E27" s="33">
        <v>41700</v>
      </c>
      <c r="F27" s="33"/>
      <c r="G27" s="33"/>
      <c r="H27" s="33"/>
      <c r="I27" s="33"/>
      <c r="J27" s="33"/>
      <c r="K27" s="33"/>
      <c r="L27" s="33"/>
      <c r="M27" s="33"/>
      <c r="N27" s="33"/>
      <c r="O27" s="33">
        <v>38802</v>
      </c>
      <c r="P27" s="6"/>
      <c r="Q27" s="6"/>
      <c r="R27" s="6"/>
      <c r="S27" s="6"/>
    </row>
    <row r="28" spans="1:19" ht="20.25" customHeight="1">
      <c r="A28" s="21" t="s">
        <v>70</v>
      </c>
      <c r="B28" s="22" t="s">
        <v>53</v>
      </c>
      <c r="C28" s="23"/>
      <c r="D28" s="33">
        <v>9300</v>
      </c>
      <c r="E28" s="33">
        <v>9300</v>
      </c>
      <c r="F28" s="33"/>
      <c r="G28" s="33"/>
      <c r="H28" s="33"/>
      <c r="I28" s="33"/>
      <c r="J28" s="33"/>
      <c r="K28" s="33"/>
      <c r="L28" s="33"/>
      <c r="M28" s="33"/>
      <c r="N28" s="33"/>
      <c r="O28" s="33">
        <v>6402</v>
      </c>
      <c r="P28" s="6"/>
      <c r="Q28" s="6"/>
      <c r="R28" s="6"/>
      <c r="S28" s="6"/>
    </row>
    <row r="29" spans="1:19" ht="47.25">
      <c r="A29" s="21" t="s">
        <v>71</v>
      </c>
      <c r="B29" s="22" t="s">
        <v>51</v>
      </c>
      <c r="C29" s="23"/>
      <c r="D29" s="33">
        <v>9300</v>
      </c>
      <c r="E29" s="33">
        <v>9300</v>
      </c>
      <c r="F29" s="33"/>
      <c r="G29" s="33"/>
      <c r="H29" s="33"/>
      <c r="I29" s="33"/>
      <c r="J29" s="33"/>
      <c r="K29" s="33"/>
      <c r="L29" s="33"/>
      <c r="M29" s="33"/>
      <c r="N29" s="33"/>
      <c r="O29" s="33">
        <v>6402</v>
      </c>
      <c r="P29" s="6"/>
      <c r="Q29" s="6"/>
      <c r="R29" s="6"/>
      <c r="S29" s="6"/>
    </row>
    <row r="30" spans="1:19" ht="31.5" customHeight="1">
      <c r="A30" s="21" t="s">
        <v>99</v>
      </c>
      <c r="B30" s="22" t="s">
        <v>101</v>
      </c>
      <c r="C30" s="23"/>
      <c r="D30" s="33">
        <v>32400</v>
      </c>
      <c r="E30" s="33">
        <v>32400</v>
      </c>
      <c r="F30" s="33"/>
      <c r="G30" s="33"/>
      <c r="H30" s="33"/>
      <c r="I30" s="33"/>
      <c r="J30" s="33"/>
      <c r="K30" s="33"/>
      <c r="L30" s="33"/>
      <c r="M30" s="33"/>
      <c r="N30" s="33"/>
      <c r="O30" s="33">
        <v>32400</v>
      </c>
      <c r="P30" s="6"/>
      <c r="Q30" s="6"/>
      <c r="R30" s="6"/>
      <c r="S30" s="6"/>
    </row>
    <row r="31" spans="1:19" ht="47.25">
      <c r="A31" s="21" t="s">
        <v>100</v>
      </c>
      <c r="B31" s="22" t="s">
        <v>51</v>
      </c>
      <c r="C31" s="23"/>
      <c r="D31" s="33">
        <v>32400</v>
      </c>
      <c r="E31" s="33">
        <v>32400</v>
      </c>
      <c r="F31" s="33"/>
      <c r="G31" s="33"/>
      <c r="H31" s="33"/>
      <c r="I31" s="33"/>
      <c r="J31" s="33"/>
      <c r="K31" s="33"/>
      <c r="L31" s="33"/>
      <c r="M31" s="33"/>
      <c r="N31" s="33"/>
      <c r="O31" s="33">
        <v>32400</v>
      </c>
      <c r="P31" s="6"/>
      <c r="Q31" s="6"/>
      <c r="R31" s="6"/>
      <c r="S31" s="6"/>
    </row>
    <row r="32" spans="1:19" s="14" customFormat="1" ht="13.5" customHeight="1">
      <c r="A32" s="15" t="s">
        <v>14</v>
      </c>
      <c r="B32" s="16" t="s">
        <v>15</v>
      </c>
      <c r="C32" s="17">
        <v>16800</v>
      </c>
      <c r="D32" s="32">
        <v>1937782.61</v>
      </c>
      <c r="E32" s="32">
        <v>1937782.61</v>
      </c>
      <c r="F32" s="32"/>
      <c r="G32" s="32"/>
      <c r="H32" s="32"/>
      <c r="I32" s="32"/>
      <c r="J32" s="32"/>
      <c r="K32" s="32"/>
      <c r="L32" s="32"/>
      <c r="M32" s="32"/>
      <c r="N32" s="32"/>
      <c r="O32" s="32">
        <v>1937782.61</v>
      </c>
      <c r="P32" s="13">
        <v>16800</v>
      </c>
      <c r="Q32" s="13">
        <v>0</v>
      </c>
      <c r="R32" s="13">
        <f>IF(ISERROR((P32+Q32)/(J32+K32)*100),0,(P32+Q32)/(J32+K32)*100)</f>
        <v>0</v>
      </c>
      <c r="S32" s="13">
        <f>IF(ISERROR((J32+K32)-(P32+Q32)),0,(J32+K32)-(P32+Q32))</f>
        <v>-16800</v>
      </c>
    </row>
    <row r="33" spans="1:19" s="14" customFormat="1" ht="15.75">
      <c r="A33" s="21" t="s">
        <v>47</v>
      </c>
      <c r="B33" s="22" t="s">
        <v>48</v>
      </c>
      <c r="C33" s="17"/>
      <c r="D33" s="33">
        <v>1850282.61</v>
      </c>
      <c r="E33" s="33">
        <v>1850282.61</v>
      </c>
      <c r="F33" s="33"/>
      <c r="G33" s="33"/>
      <c r="H33" s="33"/>
      <c r="I33" s="33"/>
      <c r="J33" s="33"/>
      <c r="K33" s="33"/>
      <c r="L33" s="33"/>
      <c r="M33" s="33"/>
      <c r="N33" s="33"/>
      <c r="O33" s="33">
        <v>1850282.61</v>
      </c>
      <c r="P33" s="33">
        <v>115000</v>
      </c>
      <c r="Q33" s="33"/>
      <c r="R33" s="33"/>
      <c r="S33" s="33"/>
    </row>
    <row r="34" spans="1:19" s="14" customFormat="1" ht="63.75" customHeight="1">
      <c r="A34" s="21" t="s">
        <v>72</v>
      </c>
      <c r="B34" s="22" t="s">
        <v>74</v>
      </c>
      <c r="C34" s="17"/>
      <c r="D34" s="33">
        <v>350301</v>
      </c>
      <c r="E34" s="33">
        <v>350301</v>
      </c>
      <c r="F34" s="33"/>
      <c r="G34" s="33"/>
      <c r="H34" s="33"/>
      <c r="I34" s="33"/>
      <c r="J34" s="33"/>
      <c r="K34" s="33"/>
      <c r="L34" s="33"/>
      <c r="M34" s="33"/>
      <c r="N34" s="33"/>
      <c r="O34" s="33">
        <v>350301</v>
      </c>
      <c r="P34" s="13"/>
      <c r="Q34" s="13"/>
      <c r="R34" s="13"/>
      <c r="S34" s="13"/>
    </row>
    <row r="35" spans="1:19" s="14" customFormat="1" ht="47.25">
      <c r="A35" s="21" t="s">
        <v>73</v>
      </c>
      <c r="B35" s="22" t="s">
        <v>51</v>
      </c>
      <c r="C35" s="17"/>
      <c r="D35" s="33">
        <v>350301</v>
      </c>
      <c r="E35" s="33">
        <v>350301</v>
      </c>
      <c r="F35" s="33"/>
      <c r="G35" s="33"/>
      <c r="H35" s="33"/>
      <c r="I35" s="33"/>
      <c r="J35" s="33"/>
      <c r="K35" s="33"/>
      <c r="L35" s="33"/>
      <c r="M35" s="33"/>
      <c r="N35" s="33"/>
      <c r="O35" s="33">
        <v>350301</v>
      </c>
      <c r="P35" s="13"/>
      <c r="Q35" s="13"/>
      <c r="R35" s="13"/>
      <c r="S35" s="13"/>
    </row>
    <row r="36" spans="1:19" s="14" customFormat="1" ht="72" customHeight="1">
      <c r="A36" s="21" t="s">
        <v>93</v>
      </c>
      <c r="B36" s="22" t="s">
        <v>92</v>
      </c>
      <c r="C36" s="17"/>
      <c r="D36" s="33">
        <v>1499981.61</v>
      </c>
      <c r="E36" s="33">
        <v>1499981.61</v>
      </c>
      <c r="F36" s="33"/>
      <c r="G36" s="33"/>
      <c r="H36" s="33"/>
      <c r="I36" s="33"/>
      <c r="J36" s="33"/>
      <c r="K36" s="33"/>
      <c r="L36" s="33"/>
      <c r="M36" s="33"/>
      <c r="N36" s="33"/>
      <c r="O36" s="33">
        <v>1499981.61</v>
      </c>
      <c r="P36" s="13"/>
      <c r="Q36" s="13"/>
      <c r="R36" s="13"/>
      <c r="S36" s="13"/>
    </row>
    <row r="37" spans="1:19" s="14" customFormat="1" ht="50.25" customHeight="1">
      <c r="A37" s="21" t="s">
        <v>94</v>
      </c>
      <c r="B37" s="22" t="s">
        <v>51</v>
      </c>
      <c r="C37" s="17"/>
      <c r="D37" s="33">
        <v>1499981.61</v>
      </c>
      <c r="E37" s="33">
        <v>1499981.61</v>
      </c>
      <c r="F37" s="33"/>
      <c r="G37" s="33"/>
      <c r="H37" s="33"/>
      <c r="I37" s="33"/>
      <c r="J37" s="33"/>
      <c r="K37" s="33"/>
      <c r="L37" s="33"/>
      <c r="M37" s="33"/>
      <c r="N37" s="33"/>
      <c r="O37" s="33">
        <v>1499981.61</v>
      </c>
      <c r="P37" s="13"/>
      <c r="Q37" s="13"/>
      <c r="R37" s="13"/>
      <c r="S37" s="13"/>
    </row>
    <row r="38" spans="1:19" ht="31.5">
      <c r="A38" s="21" t="s">
        <v>16</v>
      </c>
      <c r="B38" s="22" t="s">
        <v>17</v>
      </c>
      <c r="C38" s="23">
        <v>16800</v>
      </c>
      <c r="D38" s="33">
        <v>87500</v>
      </c>
      <c r="E38" s="33">
        <v>87500</v>
      </c>
      <c r="F38" s="33"/>
      <c r="G38" s="33"/>
      <c r="H38" s="33"/>
      <c r="I38" s="33"/>
      <c r="J38" s="33"/>
      <c r="K38" s="33"/>
      <c r="L38" s="33"/>
      <c r="M38" s="33"/>
      <c r="N38" s="33"/>
      <c r="O38" s="33">
        <v>87500</v>
      </c>
      <c r="P38" s="6">
        <v>16800</v>
      </c>
      <c r="Q38" s="6">
        <v>0</v>
      </c>
      <c r="R38" s="6">
        <f>IF(ISERROR((P38+Q38)/(J38+K38)*100),0,(P38+Q38)/(J38+K38)*100)</f>
        <v>0</v>
      </c>
      <c r="S38" s="6">
        <f>IF(ISERROR((J38+K38)-(P38+Q38)),0,(J38+K38)-(P38+Q38))</f>
        <v>-16800</v>
      </c>
    </row>
    <row r="39" spans="1:19" ht="47.25">
      <c r="A39" s="21" t="s">
        <v>75</v>
      </c>
      <c r="B39" s="22" t="s">
        <v>60</v>
      </c>
      <c r="C39" s="23">
        <v>16800</v>
      </c>
      <c r="D39" s="33">
        <v>80000</v>
      </c>
      <c r="E39" s="33">
        <v>80000</v>
      </c>
      <c r="F39" s="33"/>
      <c r="G39" s="33"/>
      <c r="H39" s="33"/>
      <c r="I39" s="33"/>
      <c r="J39" s="33"/>
      <c r="K39" s="33"/>
      <c r="L39" s="33"/>
      <c r="M39" s="33"/>
      <c r="N39" s="33"/>
      <c r="O39" s="33">
        <v>80000</v>
      </c>
      <c r="P39" s="6">
        <v>16800</v>
      </c>
      <c r="Q39" s="6">
        <v>0</v>
      </c>
      <c r="R39" s="6">
        <f>IF(ISERROR((P39+Q39)/(J39+K39)*100),0,(P39+Q39)/(J39+K39)*100)</f>
        <v>0</v>
      </c>
      <c r="S39" s="6">
        <f>IF(ISERROR((J39+K39)-(P39+Q39)),0,(J39+K39)-(P39+Q39))</f>
        <v>-16800</v>
      </c>
    </row>
    <row r="40" spans="1:19" ht="47.25">
      <c r="A40" s="21" t="s">
        <v>102</v>
      </c>
      <c r="B40" s="22" t="s">
        <v>103</v>
      </c>
      <c r="C40" s="23">
        <v>16800</v>
      </c>
      <c r="D40" s="33">
        <v>80000</v>
      </c>
      <c r="E40" s="33">
        <v>80000</v>
      </c>
      <c r="F40" s="33"/>
      <c r="G40" s="33"/>
      <c r="H40" s="33"/>
      <c r="I40" s="33"/>
      <c r="J40" s="33"/>
      <c r="K40" s="33"/>
      <c r="L40" s="33"/>
      <c r="M40" s="33"/>
      <c r="N40" s="33"/>
      <c r="O40" s="33">
        <v>80000</v>
      </c>
      <c r="P40" s="6">
        <v>16800</v>
      </c>
      <c r="Q40" s="6">
        <v>0</v>
      </c>
      <c r="R40" s="6">
        <f>IF(ISERROR((P40+Q40)/(J40+K40)*100),0,(P40+Q40)/(J40+K40)*100)</f>
        <v>0</v>
      </c>
      <c r="S40" s="6">
        <f>IF(ISERROR((J40+K40)-(P40+Q40)),0,(J40+K40)-(P40+Q40))</f>
        <v>-16800</v>
      </c>
    </row>
    <row r="41" spans="1:19" ht="15.75">
      <c r="A41" s="21" t="s">
        <v>104</v>
      </c>
      <c r="B41" s="22" t="s">
        <v>96</v>
      </c>
      <c r="C41" s="23"/>
      <c r="D41" s="33">
        <v>7500</v>
      </c>
      <c r="E41" s="33">
        <v>7500</v>
      </c>
      <c r="F41" s="33"/>
      <c r="G41" s="33"/>
      <c r="H41" s="33"/>
      <c r="I41" s="33"/>
      <c r="J41" s="33"/>
      <c r="K41" s="33"/>
      <c r="L41" s="33"/>
      <c r="M41" s="33"/>
      <c r="N41" s="33"/>
      <c r="O41" s="33">
        <v>7500</v>
      </c>
      <c r="P41" s="6"/>
      <c r="Q41" s="6"/>
      <c r="R41" s="6"/>
      <c r="S41" s="6"/>
    </row>
    <row r="42" spans="1:19" ht="47.25">
      <c r="A42" s="21" t="s">
        <v>105</v>
      </c>
      <c r="B42" s="22" t="s">
        <v>51</v>
      </c>
      <c r="C42" s="23"/>
      <c r="D42" s="33">
        <v>7500</v>
      </c>
      <c r="E42" s="33">
        <v>7500</v>
      </c>
      <c r="F42" s="33"/>
      <c r="G42" s="33"/>
      <c r="H42" s="33"/>
      <c r="I42" s="33"/>
      <c r="J42" s="33"/>
      <c r="K42" s="33"/>
      <c r="L42" s="33"/>
      <c r="M42" s="33"/>
      <c r="N42" s="33"/>
      <c r="O42" s="33">
        <v>7500</v>
      </c>
      <c r="P42" s="6"/>
      <c r="Q42" s="6"/>
      <c r="R42" s="6"/>
      <c r="S42" s="6"/>
    </row>
    <row r="43" spans="1:19" s="14" customFormat="1" ht="15.75">
      <c r="A43" s="15" t="s">
        <v>18</v>
      </c>
      <c r="B43" s="16" t="s">
        <v>19</v>
      </c>
      <c r="C43" s="17">
        <v>226030</v>
      </c>
      <c r="D43" s="32">
        <v>2862565.51</v>
      </c>
      <c r="E43" s="32">
        <v>2862565.51</v>
      </c>
      <c r="F43" s="32"/>
      <c r="G43" s="32"/>
      <c r="H43" s="32"/>
      <c r="I43" s="32"/>
      <c r="J43" s="32"/>
      <c r="K43" s="32"/>
      <c r="L43" s="32"/>
      <c r="M43" s="32"/>
      <c r="N43" s="32"/>
      <c r="O43" s="32">
        <v>2862564.41</v>
      </c>
      <c r="P43" s="13">
        <v>236517.82</v>
      </c>
      <c r="Q43" s="13">
        <v>0</v>
      </c>
      <c r="R43" s="13">
        <f>IF(ISERROR((P43+Q43)/(J43+K43)*100),0,(P43+Q43)/(J43+K43)*100)</f>
        <v>0</v>
      </c>
      <c r="S43" s="13">
        <f>IF(ISERROR((J43+K43)-(P43+Q43)),0,(J43+K43)-(P43+Q43))</f>
        <v>-236517.82</v>
      </c>
    </row>
    <row r="44" spans="1:19" s="14" customFormat="1" ht="15.75">
      <c r="A44" s="21" t="s">
        <v>37</v>
      </c>
      <c r="B44" s="22" t="s">
        <v>36</v>
      </c>
      <c r="C44" s="17"/>
      <c r="D44" s="33">
        <v>31419.36</v>
      </c>
      <c r="E44" s="33">
        <v>31419.36</v>
      </c>
      <c r="F44" s="32"/>
      <c r="G44" s="32"/>
      <c r="H44" s="32"/>
      <c r="I44" s="32"/>
      <c r="J44" s="32"/>
      <c r="K44" s="32"/>
      <c r="L44" s="32"/>
      <c r="M44" s="32"/>
      <c r="N44" s="32"/>
      <c r="O44" s="33">
        <v>31419.36</v>
      </c>
      <c r="P44" s="13"/>
      <c r="Q44" s="13"/>
      <c r="R44" s="13"/>
      <c r="S44" s="13"/>
    </row>
    <row r="45" spans="1:19" s="14" customFormat="1" ht="15.75">
      <c r="A45" s="21" t="s">
        <v>76</v>
      </c>
      <c r="B45" s="22" t="s">
        <v>77</v>
      </c>
      <c r="C45" s="17"/>
      <c r="D45" s="33">
        <v>31419.36</v>
      </c>
      <c r="E45" s="33">
        <v>31419.36</v>
      </c>
      <c r="F45" s="33"/>
      <c r="G45" s="33"/>
      <c r="H45" s="33"/>
      <c r="I45" s="33"/>
      <c r="J45" s="33"/>
      <c r="K45" s="33"/>
      <c r="L45" s="33"/>
      <c r="M45" s="33"/>
      <c r="N45" s="33"/>
      <c r="O45" s="33">
        <v>31419.36</v>
      </c>
      <c r="P45" s="13"/>
      <c r="Q45" s="13"/>
      <c r="R45" s="13"/>
      <c r="S45" s="13"/>
    </row>
    <row r="46" spans="1:19" s="14" customFormat="1" ht="47.25">
      <c r="A46" s="21" t="s">
        <v>95</v>
      </c>
      <c r="B46" s="22" t="s">
        <v>51</v>
      </c>
      <c r="C46" s="17"/>
      <c r="D46" s="33">
        <v>31419.36</v>
      </c>
      <c r="E46" s="33">
        <v>31419.36</v>
      </c>
      <c r="F46" s="33"/>
      <c r="G46" s="33"/>
      <c r="H46" s="33"/>
      <c r="I46" s="33"/>
      <c r="J46" s="33"/>
      <c r="K46" s="33"/>
      <c r="L46" s="33"/>
      <c r="M46" s="33"/>
      <c r="N46" s="33"/>
      <c r="O46" s="33">
        <v>31419.36</v>
      </c>
      <c r="P46" s="13"/>
      <c r="Q46" s="13"/>
      <c r="R46" s="13"/>
      <c r="S46" s="13"/>
    </row>
    <row r="47" spans="1:19" ht="15.75">
      <c r="A47" s="21" t="s">
        <v>20</v>
      </c>
      <c r="B47" s="22" t="s">
        <v>21</v>
      </c>
      <c r="C47" s="23">
        <v>226030</v>
      </c>
      <c r="D47" s="33">
        <v>2831146.15</v>
      </c>
      <c r="E47" s="33">
        <v>2831146.15</v>
      </c>
      <c r="F47" s="33"/>
      <c r="G47" s="33"/>
      <c r="H47" s="33"/>
      <c r="I47" s="33"/>
      <c r="J47" s="33"/>
      <c r="K47" s="33"/>
      <c r="L47" s="33"/>
      <c r="M47" s="33"/>
      <c r="N47" s="33"/>
      <c r="O47" s="33">
        <v>2831145.05</v>
      </c>
      <c r="P47" s="6">
        <v>236517.82</v>
      </c>
      <c r="Q47" s="6">
        <v>0</v>
      </c>
      <c r="R47" s="6">
        <f>IF(ISERROR((P47+Q47)/(J47+K47)*100),0,(P47+Q47)/(J47+K47)*100)</f>
        <v>0</v>
      </c>
      <c r="S47" s="6">
        <f>IF(ISERROR((J47+K47)-(P47+Q47)),0,(J47+K47)-(P47+Q47))</f>
        <v>-236517.82</v>
      </c>
    </row>
    <row r="48" spans="1:19" ht="15.75">
      <c r="A48" s="21" t="s">
        <v>79</v>
      </c>
      <c r="B48" s="22" t="s">
        <v>54</v>
      </c>
      <c r="C48" s="23"/>
      <c r="D48" s="33">
        <v>155458</v>
      </c>
      <c r="E48" s="33">
        <v>155458</v>
      </c>
      <c r="F48" s="33"/>
      <c r="G48" s="33"/>
      <c r="H48" s="33"/>
      <c r="I48" s="33"/>
      <c r="J48" s="33"/>
      <c r="K48" s="33"/>
      <c r="L48" s="33"/>
      <c r="M48" s="33"/>
      <c r="N48" s="33"/>
      <c r="O48" s="33">
        <v>155457.6</v>
      </c>
      <c r="P48" s="6"/>
      <c r="Q48" s="6"/>
      <c r="R48" s="6"/>
      <c r="S48" s="6"/>
    </row>
    <row r="49" spans="1:19" ht="47.25">
      <c r="A49" s="21" t="s">
        <v>78</v>
      </c>
      <c r="B49" s="22" t="s">
        <v>51</v>
      </c>
      <c r="C49" s="23"/>
      <c r="D49" s="33">
        <v>155458</v>
      </c>
      <c r="E49" s="33">
        <v>155458</v>
      </c>
      <c r="F49" s="33"/>
      <c r="G49" s="33"/>
      <c r="H49" s="33"/>
      <c r="I49" s="33"/>
      <c r="J49" s="33"/>
      <c r="K49" s="33"/>
      <c r="L49" s="33"/>
      <c r="M49" s="33"/>
      <c r="N49" s="33"/>
      <c r="O49" s="33">
        <v>155457.6</v>
      </c>
      <c r="P49" s="6"/>
      <c r="Q49" s="6"/>
      <c r="R49" s="6"/>
      <c r="S49" s="6"/>
    </row>
    <row r="50" spans="1:19" ht="31.5">
      <c r="A50" s="21" t="s">
        <v>80</v>
      </c>
      <c r="B50" s="22" t="s">
        <v>55</v>
      </c>
      <c r="C50" s="23">
        <v>200030</v>
      </c>
      <c r="D50" s="35">
        <v>1504788.95</v>
      </c>
      <c r="E50" s="35">
        <v>1504788.95</v>
      </c>
      <c r="F50" s="33"/>
      <c r="G50" s="33"/>
      <c r="H50" s="33"/>
      <c r="I50" s="33"/>
      <c r="J50" s="33"/>
      <c r="K50" s="33"/>
      <c r="L50" s="33"/>
      <c r="M50" s="33"/>
      <c r="N50" s="33"/>
      <c r="O50" s="33">
        <v>1504788.25</v>
      </c>
      <c r="P50" s="6">
        <v>183749.82</v>
      </c>
      <c r="Q50" s="6">
        <v>0</v>
      </c>
      <c r="R50" s="6">
        <f>IF(ISERROR((P50+Q50)/(J50+K50)*100),0,(P50+Q50)/(J50+K50)*100)</f>
        <v>0</v>
      </c>
      <c r="S50" s="6">
        <f>IF(ISERROR((J50+K50)-(P50+Q50)),0,(J50+K50)-(P50+Q50))</f>
        <v>-183749.82</v>
      </c>
    </row>
    <row r="51" spans="1:19" ht="51" customHeight="1">
      <c r="A51" s="21" t="s">
        <v>81</v>
      </c>
      <c r="B51" s="22" t="s">
        <v>51</v>
      </c>
      <c r="C51" s="34"/>
      <c r="D51" s="37">
        <v>1434788.95</v>
      </c>
      <c r="E51" s="37">
        <v>1434788.95</v>
      </c>
      <c r="F51" s="33"/>
      <c r="G51" s="33"/>
      <c r="H51" s="33"/>
      <c r="I51" s="33"/>
      <c r="J51" s="33"/>
      <c r="K51" s="33"/>
      <c r="L51" s="33"/>
      <c r="M51" s="33"/>
      <c r="N51" s="33"/>
      <c r="O51" s="33">
        <v>1434788.25</v>
      </c>
      <c r="P51" s="6"/>
      <c r="Q51" s="6"/>
      <c r="R51" s="6"/>
      <c r="S51" s="6"/>
    </row>
    <row r="52" spans="1:19" ht="15.75">
      <c r="A52" s="21" t="s">
        <v>82</v>
      </c>
      <c r="B52" s="22" t="s">
        <v>52</v>
      </c>
      <c r="C52" s="23"/>
      <c r="D52" s="36">
        <v>70000</v>
      </c>
      <c r="E52" s="36">
        <v>70000</v>
      </c>
      <c r="F52" s="33"/>
      <c r="G52" s="33"/>
      <c r="H52" s="33"/>
      <c r="I52" s="33"/>
      <c r="J52" s="33"/>
      <c r="K52" s="33"/>
      <c r="L52" s="33"/>
      <c r="M52" s="33"/>
      <c r="N52" s="33"/>
      <c r="O52" s="33">
        <v>70000</v>
      </c>
      <c r="P52" s="6"/>
      <c r="Q52" s="6"/>
      <c r="R52" s="6"/>
      <c r="S52" s="6"/>
    </row>
    <row r="53" spans="1:19" ht="47.25">
      <c r="A53" s="21" t="s">
        <v>106</v>
      </c>
      <c r="B53" s="22" t="s">
        <v>107</v>
      </c>
      <c r="C53" s="23"/>
      <c r="D53" s="33">
        <v>722899.2</v>
      </c>
      <c r="E53" s="33">
        <v>722899.2</v>
      </c>
      <c r="F53" s="33"/>
      <c r="G53" s="33"/>
      <c r="H53" s="33"/>
      <c r="I53" s="33"/>
      <c r="J53" s="33"/>
      <c r="K53" s="33"/>
      <c r="L53" s="33"/>
      <c r="M53" s="33"/>
      <c r="N53" s="33"/>
      <c r="O53" s="33">
        <v>722899.2</v>
      </c>
      <c r="P53" s="6"/>
      <c r="Q53" s="6"/>
      <c r="R53" s="6"/>
      <c r="S53" s="6"/>
    </row>
    <row r="54" spans="1:19" ht="15.75">
      <c r="A54" s="21" t="s">
        <v>108</v>
      </c>
      <c r="B54" s="22" t="s">
        <v>109</v>
      </c>
      <c r="C54" s="23"/>
      <c r="D54" s="33">
        <v>722899.2</v>
      </c>
      <c r="E54" s="33">
        <v>722899.2</v>
      </c>
      <c r="F54" s="33"/>
      <c r="G54" s="33"/>
      <c r="H54" s="33"/>
      <c r="I54" s="33"/>
      <c r="J54" s="33"/>
      <c r="K54" s="33"/>
      <c r="L54" s="33"/>
      <c r="M54" s="33"/>
      <c r="N54" s="33"/>
      <c r="O54" s="33">
        <v>722899.2</v>
      </c>
      <c r="P54" s="6"/>
      <c r="Q54" s="6"/>
      <c r="R54" s="6"/>
      <c r="S54" s="6"/>
    </row>
    <row r="55" spans="1:19" ht="47.25">
      <c r="A55" s="21" t="s">
        <v>110</v>
      </c>
      <c r="B55" s="22" t="s">
        <v>111</v>
      </c>
      <c r="C55" s="23"/>
      <c r="D55" s="33">
        <v>373000</v>
      </c>
      <c r="E55" s="33">
        <v>373000</v>
      </c>
      <c r="F55" s="33"/>
      <c r="G55" s="33"/>
      <c r="H55" s="33"/>
      <c r="I55" s="33"/>
      <c r="J55" s="33"/>
      <c r="K55" s="33"/>
      <c r="L55" s="33"/>
      <c r="M55" s="33"/>
      <c r="N55" s="33"/>
      <c r="O55" s="33">
        <v>373000</v>
      </c>
      <c r="P55" s="6"/>
      <c r="Q55" s="6"/>
      <c r="R55" s="6"/>
      <c r="S55" s="6"/>
    </row>
    <row r="56" spans="1:19" ht="47.25">
      <c r="A56" s="21" t="s">
        <v>112</v>
      </c>
      <c r="B56" s="22" t="s">
        <v>51</v>
      </c>
      <c r="C56" s="23"/>
      <c r="D56" s="33">
        <v>373000</v>
      </c>
      <c r="E56" s="33">
        <v>373000</v>
      </c>
      <c r="F56" s="33"/>
      <c r="G56" s="33"/>
      <c r="H56" s="33"/>
      <c r="I56" s="33"/>
      <c r="J56" s="33"/>
      <c r="K56" s="33"/>
      <c r="L56" s="33"/>
      <c r="M56" s="33"/>
      <c r="N56" s="33"/>
      <c r="O56" s="33">
        <v>373000</v>
      </c>
      <c r="P56" s="6"/>
      <c r="Q56" s="6"/>
      <c r="R56" s="6"/>
      <c r="S56" s="6"/>
    </row>
    <row r="57" spans="1:19" ht="31.5">
      <c r="A57" s="21" t="s">
        <v>113</v>
      </c>
      <c r="B57" s="22" t="s">
        <v>115</v>
      </c>
      <c r="C57" s="23"/>
      <c r="D57" s="33">
        <v>75000</v>
      </c>
      <c r="E57" s="33">
        <v>75000</v>
      </c>
      <c r="F57" s="33"/>
      <c r="G57" s="33"/>
      <c r="H57" s="33"/>
      <c r="I57" s="33"/>
      <c r="J57" s="33"/>
      <c r="K57" s="33"/>
      <c r="L57" s="33"/>
      <c r="M57" s="33"/>
      <c r="N57" s="33"/>
      <c r="O57" s="33">
        <v>75000</v>
      </c>
      <c r="P57" s="6"/>
      <c r="Q57" s="6"/>
      <c r="R57" s="6"/>
      <c r="S57" s="6"/>
    </row>
    <row r="58" spans="1:19" ht="47.25">
      <c r="A58" s="21" t="s">
        <v>114</v>
      </c>
      <c r="B58" s="22" t="s">
        <v>51</v>
      </c>
      <c r="C58" s="23"/>
      <c r="D58" s="33">
        <v>75000</v>
      </c>
      <c r="E58" s="33">
        <v>75000</v>
      </c>
      <c r="F58" s="33"/>
      <c r="G58" s="33"/>
      <c r="H58" s="33"/>
      <c r="I58" s="33"/>
      <c r="J58" s="33"/>
      <c r="K58" s="33"/>
      <c r="L58" s="33"/>
      <c r="M58" s="33"/>
      <c r="N58" s="33"/>
      <c r="O58" s="33">
        <v>75000</v>
      </c>
      <c r="P58" s="6"/>
      <c r="Q58" s="6"/>
      <c r="R58" s="6"/>
      <c r="S58" s="6"/>
    </row>
    <row r="59" spans="1:19" s="14" customFormat="1" ht="31.5">
      <c r="A59" s="15" t="s">
        <v>22</v>
      </c>
      <c r="B59" s="16" t="s">
        <v>23</v>
      </c>
      <c r="C59" s="17">
        <v>170600</v>
      </c>
      <c r="D59" s="32">
        <v>1789241.33</v>
      </c>
      <c r="E59" s="32">
        <v>1789241.33</v>
      </c>
      <c r="F59" s="32"/>
      <c r="G59" s="32"/>
      <c r="H59" s="32"/>
      <c r="I59" s="32"/>
      <c r="J59" s="32"/>
      <c r="K59" s="32"/>
      <c r="L59" s="32"/>
      <c r="M59" s="32"/>
      <c r="N59" s="32"/>
      <c r="O59" s="32">
        <v>1789240.73</v>
      </c>
      <c r="P59" s="13">
        <v>166502.82</v>
      </c>
      <c r="Q59" s="13">
        <v>0</v>
      </c>
      <c r="R59" s="13">
        <f>IF(ISERROR((P59+Q59)/(J59+K59)*100),0,(P59+Q59)/(J59+K59)*100)</f>
        <v>0</v>
      </c>
      <c r="S59" s="13">
        <f>IF(ISERROR((J59+K59)-(P59+Q59)),0,(J59+K59)-(P59+Q59))</f>
        <v>-166502.82</v>
      </c>
    </row>
    <row r="60" spans="1:19" ht="15.75">
      <c r="A60" s="21" t="s">
        <v>24</v>
      </c>
      <c r="B60" s="22" t="s">
        <v>25</v>
      </c>
      <c r="C60" s="23">
        <v>170600</v>
      </c>
      <c r="D60" s="33">
        <v>1789241.33</v>
      </c>
      <c r="E60" s="33">
        <v>1789241.33</v>
      </c>
      <c r="F60" s="33"/>
      <c r="G60" s="33"/>
      <c r="H60" s="33"/>
      <c r="I60" s="33"/>
      <c r="J60" s="33"/>
      <c r="K60" s="33"/>
      <c r="L60" s="33"/>
      <c r="M60" s="33"/>
      <c r="N60" s="33"/>
      <c r="O60" s="33">
        <v>1789240.73</v>
      </c>
      <c r="P60" s="6">
        <v>166502.82</v>
      </c>
      <c r="Q60" s="6">
        <v>0</v>
      </c>
      <c r="R60" s="6">
        <f>IF(ISERROR((P60+Q60)/(J60+K60)*100),0,(P60+Q60)/(J60+K60)*100)</f>
        <v>0</v>
      </c>
      <c r="S60" s="6">
        <f>IF(ISERROR((J60+K60)-(P60+Q60)),0,(J60+K60)-(P60+Q60))</f>
        <v>-166502.82</v>
      </c>
    </row>
    <row r="61" spans="1:19" ht="31.5">
      <c r="A61" s="21" t="s">
        <v>83</v>
      </c>
      <c r="B61" s="22" t="s">
        <v>56</v>
      </c>
      <c r="C61" s="23">
        <v>97900</v>
      </c>
      <c r="D61" s="33">
        <v>1049231.33</v>
      </c>
      <c r="E61" s="33">
        <v>1049231.33</v>
      </c>
      <c r="F61" s="33"/>
      <c r="G61" s="33"/>
      <c r="H61" s="33"/>
      <c r="I61" s="33"/>
      <c r="J61" s="33"/>
      <c r="K61" s="33"/>
      <c r="L61" s="33"/>
      <c r="M61" s="33"/>
      <c r="N61" s="33"/>
      <c r="O61" s="33">
        <v>1049230.73</v>
      </c>
      <c r="P61" s="6">
        <v>97959.92</v>
      </c>
      <c r="Q61" s="6">
        <v>0</v>
      </c>
      <c r="R61" s="6">
        <f>IF(ISERROR((P61+Q61)/(J61+K61)*100),0,(P61+Q61)/(J61+K61)*100)</f>
        <v>0</v>
      </c>
      <c r="S61" s="6">
        <f>IF(ISERROR((J61+K61)-(P61+Q61)),0,(J61+K61)-(P61+Q61))</f>
        <v>-97959.92</v>
      </c>
    </row>
    <row r="62" spans="1:19" ht="31.5">
      <c r="A62" s="21" t="s">
        <v>84</v>
      </c>
      <c r="B62" s="22" t="s">
        <v>57</v>
      </c>
      <c r="C62" s="23">
        <v>97900</v>
      </c>
      <c r="D62" s="33">
        <v>551971.23</v>
      </c>
      <c r="E62" s="33">
        <v>551971.23</v>
      </c>
      <c r="F62" s="33"/>
      <c r="G62" s="33"/>
      <c r="H62" s="33"/>
      <c r="I62" s="33"/>
      <c r="J62" s="33"/>
      <c r="K62" s="33"/>
      <c r="L62" s="33"/>
      <c r="M62" s="33"/>
      <c r="N62" s="33"/>
      <c r="O62" s="33">
        <v>551971.23</v>
      </c>
      <c r="P62" s="6">
        <v>97959.92</v>
      </c>
      <c r="Q62" s="6">
        <v>0</v>
      </c>
      <c r="R62" s="6">
        <f>IF(ISERROR((P62+Q62)/(J62+K62)*100),0,(P62+Q62)/(J62+K62)*100)</f>
        <v>0</v>
      </c>
      <c r="S62" s="6">
        <f>IF(ISERROR((J62+K62)-(P62+Q62)),0,(J62+K62)-(P62+Q62))</f>
        <v>-97959.92</v>
      </c>
    </row>
    <row r="63" spans="1:19" ht="47.25">
      <c r="A63" s="21" t="s">
        <v>85</v>
      </c>
      <c r="B63" s="22" t="s">
        <v>51</v>
      </c>
      <c r="C63" s="23"/>
      <c r="D63" s="33">
        <v>496895.34</v>
      </c>
      <c r="E63" s="33">
        <v>496895.34</v>
      </c>
      <c r="F63" s="33"/>
      <c r="G63" s="33"/>
      <c r="H63" s="33"/>
      <c r="I63" s="33"/>
      <c r="J63" s="33"/>
      <c r="K63" s="33"/>
      <c r="L63" s="33"/>
      <c r="M63" s="33"/>
      <c r="N63" s="33"/>
      <c r="O63" s="33">
        <v>496894.74</v>
      </c>
      <c r="P63" s="31"/>
      <c r="Q63" s="31"/>
      <c r="R63" s="31"/>
      <c r="S63" s="31"/>
    </row>
    <row r="64" spans="1:19" ht="18.75" customHeight="1">
      <c r="A64" s="21" t="s">
        <v>86</v>
      </c>
      <c r="B64" s="22" t="s">
        <v>52</v>
      </c>
      <c r="C64" s="23"/>
      <c r="D64" s="33">
        <v>364.76</v>
      </c>
      <c r="E64" s="33">
        <v>364.76</v>
      </c>
      <c r="F64" s="33"/>
      <c r="G64" s="33"/>
      <c r="H64" s="33"/>
      <c r="I64" s="33"/>
      <c r="J64" s="33"/>
      <c r="K64" s="33"/>
      <c r="L64" s="33"/>
      <c r="M64" s="33"/>
      <c r="N64" s="33"/>
      <c r="O64" s="33">
        <v>364.76</v>
      </c>
      <c r="P64" s="31"/>
      <c r="Q64" s="31"/>
      <c r="R64" s="31"/>
      <c r="S64" s="31"/>
    </row>
    <row r="65" spans="1:19" ht="32.25" customHeight="1">
      <c r="A65" s="21" t="s">
        <v>87</v>
      </c>
      <c r="B65" s="22" t="s">
        <v>58</v>
      </c>
      <c r="C65" s="23"/>
      <c r="D65" s="33">
        <v>740010</v>
      </c>
      <c r="E65" s="33">
        <v>740010</v>
      </c>
      <c r="F65" s="33"/>
      <c r="G65" s="33"/>
      <c r="H65" s="33"/>
      <c r="I65" s="33"/>
      <c r="J65" s="33"/>
      <c r="K65" s="33"/>
      <c r="L65" s="33"/>
      <c r="M65" s="33"/>
      <c r="N65" s="33"/>
      <c r="O65" s="33">
        <v>740010</v>
      </c>
      <c r="P65" s="31"/>
      <c r="Q65" s="31"/>
      <c r="R65" s="31"/>
      <c r="S65" s="31"/>
    </row>
    <row r="66" spans="1:19" ht="48" customHeight="1">
      <c r="A66" s="21" t="s">
        <v>88</v>
      </c>
      <c r="B66" s="22" t="s">
        <v>51</v>
      </c>
      <c r="C66" s="23"/>
      <c r="D66" s="33">
        <v>740010</v>
      </c>
      <c r="E66" s="33">
        <v>740010</v>
      </c>
      <c r="F66" s="33"/>
      <c r="G66" s="33"/>
      <c r="H66" s="33"/>
      <c r="I66" s="33"/>
      <c r="J66" s="33"/>
      <c r="K66" s="33"/>
      <c r="L66" s="33"/>
      <c r="M66" s="33"/>
      <c r="N66" s="33"/>
      <c r="O66" s="33">
        <v>740010</v>
      </c>
      <c r="P66" s="31"/>
      <c r="Q66" s="31"/>
      <c r="R66" s="31"/>
      <c r="S66" s="31"/>
    </row>
    <row r="67" spans="1:19" ht="15.75" customHeight="1">
      <c r="A67" s="15" t="s">
        <v>43</v>
      </c>
      <c r="B67" s="16" t="s">
        <v>44</v>
      </c>
      <c r="C67" s="23"/>
      <c r="D67" s="32">
        <v>43466.29</v>
      </c>
      <c r="E67" s="32">
        <v>43466.29</v>
      </c>
      <c r="F67" s="32"/>
      <c r="G67" s="32"/>
      <c r="H67" s="32"/>
      <c r="I67" s="32"/>
      <c r="J67" s="32"/>
      <c r="K67" s="32"/>
      <c r="L67" s="32"/>
      <c r="M67" s="32"/>
      <c r="N67" s="32"/>
      <c r="O67" s="32">
        <v>43466.29</v>
      </c>
      <c r="P67" s="31"/>
      <c r="Q67" s="31"/>
      <c r="R67" s="31"/>
      <c r="S67" s="31"/>
    </row>
    <row r="68" spans="1:19" ht="14.25" customHeight="1">
      <c r="A68" s="21" t="s">
        <v>45</v>
      </c>
      <c r="B68" s="22" t="s">
        <v>46</v>
      </c>
      <c r="C68" s="23"/>
      <c r="D68" s="33">
        <v>43466.29</v>
      </c>
      <c r="E68" s="33">
        <v>43466.29</v>
      </c>
      <c r="F68" s="33"/>
      <c r="G68" s="33"/>
      <c r="H68" s="33"/>
      <c r="I68" s="33"/>
      <c r="J68" s="33"/>
      <c r="K68" s="33"/>
      <c r="L68" s="33"/>
      <c r="M68" s="33"/>
      <c r="N68" s="33"/>
      <c r="O68" s="33">
        <v>43466.29</v>
      </c>
      <c r="P68" s="31"/>
      <c r="Q68" s="31"/>
      <c r="R68" s="31"/>
      <c r="S68" s="31"/>
    </row>
    <row r="69" spans="1:19" ht="79.5" customHeight="1">
      <c r="A69" s="21" t="s">
        <v>90</v>
      </c>
      <c r="B69" s="22" t="s">
        <v>59</v>
      </c>
      <c r="C69" s="23"/>
      <c r="D69" s="35">
        <v>43466.29</v>
      </c>
      <c r="E69" s="35">
        <v>43466.29</v>
      </c>
      <c r="F69" s="35"/>
      <c r="G69" s="35"/>
      <c r="H69" s="35"/>
      <c r="I69" s="35"/>
      <c r="J69" s="35"/>
      <c r="K69" s="35"/>
      <c r="L69" s="35"/>
      <c r="M69" s="35"/>
      <c r="N69" s="35"/>
      <c r="O69" s="35">
        <v>43466.29</v>
      </c>
      <c r="P69" s="31"/>
      <c r="Q69" s="31"/>
      <c r="R69" s="31"/>
      <c r="S69" s="31"/>
    </row>
    <row r="70" spans="1:19" ht="17.25" customHeight="1">
      <c r="A70" s="21" t="s">
        <v>89</v>
      </c>
      <c r="B70" s="22" t="s">
        <v>42</v>
      </c>
      <c r="C70" s="34"/>
      <c r="D70" s="37">
        <v>43466.29</v>
      </c>
      <c r="E70" s="37">
        <v>43466.29</v>
      </c>
      <c r="F70" s="37"/>
      <c r="G70" s="37"/>
      <c r="H70" s="37"/>
      <c r="I70" s="37"/>
      <c r="J70" s="37"/>
      <c r="K70" s="37"/>
      <c r="L70" s="37"/>
      <c r="M70" s="37"/>
      <c r="N70" s="37"/>
      <c r="O70" s="37">
        <v>43466.29</v>
      </c>
      <c r="P70" s="31"/>
      <c r="Q70" s="31"/>
      <c r="R70" s="31"/>
      <c r="S70" s="31"/>
    </row>
    <row r="71" spans="1:19" s="11" customFormat="1" ht="27.75" customHeight="1">
      <c r="A71" s="15" t="s">
        <v>30</v>
      </c>
      <c r="B71" s="16"/>
      <c r="C71" s="38"/>
      <c r="D71" s="39">
        <v>9132717.17</v>
      </c>
      <c r="E71" s="39">
        <v>9132717.17</v>
      </c>
      <c r="F71" s="39"/>
      <c r="G71" s="39"/>
      <c r="H71" s="39"/>
      <c r="I71" s="39"/>
      <c r="J71" s="39"/>
      <c r="K71" s="39"/>
      <c r="L71" s="39"/>
      <c r="M71" s="39"/>
      <c r="N71" s="39"/>
      <c r="O71" s="39">
        <v>9128809.27</v>
      </c>
      <c r="P71" s="12"/>
      <c r="Q71" s="12"/>
      <c r="R71" s="12"/>
      <c r="S71" s="12"/>
    </row>
    <row r="72" spans="1:15" ht="12.75">
      <c r="A72" s="40"/>
      <c r="B72" s="4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40"/>
      <c r="B73" s="4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40"/>
      <c r="B74" s="4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40"/>
      <c r="B75" s="4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40"/>
      <c r="B76" s="4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40"/>
      <c r="B77" s="4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2" ht="12.75">
      <c r="A78" s="40"/>
      <c r="B78" s="40"/>
    </row>
    <row r="109" ht="12.75">
      <c r="E109" t="s">
        <v>49</v>
      </c>
    </row>
  </sheetData>
  <sheetProtection/>
  <mergeCells count="13">
    <mergeCell ref="A1:S1"/>
    <mergeCell ref="A2:S2"/>
    <mergeCell ref="A3:S3"/>
    <mergeCell ref="A76:B76"/>
    <mergeCell ref="A5:O5"/>
    <mergeCell ref="A6:O6"/>
    <mergeCell ref="A77:B77"/>
    <mergeCell ref="A78:B78"/>
    <mergeCell ref="A4:S4"/>
    <mergeCell ref="A72:B72"/>
    <mergeCell ref="A73:B73"/>
    <mergeCell ref="A74:B74"/>
    <mergeCell ref="A75:B75"/>
  </mergeCells>
  <printOptions horizontalCentered="1"/>
  <pageMargins left="0.5905511811023623" right="0.1968503937007874" top="0.1968503937007874" bottom="0.1968503937007874" header="0.5118110236220472" footer="0.5118110236220472"/>
  <pageSetup fitToHeight="16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Мещовск</dc:creator>
  <cp:keywords/>
  <dc:description/>
  <cp:lastModifiedBy>User</cp:lastModifiedBy>
  <cp:lastPrinted>2020-04-08T05:41:59Z</cp:lastPrinted>
  <dcterms:created xsi:type="dcterms:W3CDTF">2009-04-06T04:20:35Z</dcterms:created>
  <dcterms:modified xsi:type="dcterms:W3CDTF">2020-04-08T05:42:18Z</dcterms:modified>
  <cp:category/>
  <cp:version/>
  <cp:contentType/>
  <cp:contentStatus/>
</cp:coreProperties>
</file>